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8" windowWidth="11352" windowHeight="7812"/>
  </bookViews>
  <sheets>
    <sheet name="Pr. 5-2A" sheetId="1" r:id="rId1"/>
    <sheet name="Sol" sheetId="3" state="hidden" r:id="rId2"/>
  </sheets>
  <calcPr calcId="145621" fullPrecision="0"/>
</workbook>
</file>

<file path=xl/calcChain.xml><?xml version="1.0" encoding="utf-8"?>
<calcChain xmlns="http://schemas.openxmlformats.org/spreadsheetml/2006/main">
  <c r="R56" i="3" l="1"/>
  <c r="D5" i="3"/>
  <c r="Q55" i="1" s="1"/>
  <c r="I81" i="1"/>
  <c r="I73" i="1"/>
  <c r="G64" i="1"/>
  <c r="E78" i="1"/>
  <c r="E70" i="1"/>
  <c r="F67" i="3"/>
  <c r="R48" i="3"/>
  <c r="R51" i="3" s="1"/>
  <c r="R58" i="3" s="1"/>
  <c r="J50" i="3"/>
  <c r="J57" i="3"/>
  <c r="J58" i="3"/>
  <c r="I18" i="1"/>
  <c r="H24" i="3"/>
  <c r="H25" i="3" s="1"/>
  <c r="A11" i="1"/>
  <c r="S48" i="1"/>
  <c r="E45" i="1"/>
  <c r="E47" i="1"/>
  <c r="E49" i="1"/>
  <c r="E53" i="1"/>
  <c r="E56" i="1"/>
  <c r="K58" i="1"/>
  <c r="J36" i="3"/>
  <c r="K36" i="3" s="1"/>
  <c r="K36" i="1"/>
  <c r="E34" i="1"/>
  <c r="L30" i="3"/>
  <c r="I34" i="3"/>
  <c r="K35" i="3"/>
  <c r="E35" i="3"/>
  <c r="E34" i="3"/>
  <c r="I33" i="3"/>
  <c r="E33" i="3"/>
  <c r="K32" i="3"/>
  <c r="G23" i="1"/>
  <c r="E69" i="1"/>
  <c r="E87" i="1"/>
  <c r="I80" i="1"/>
  <c r="E71" i="1"/>
  <c r="G67" i="1"/>
  <c r="I84" i="1"/>
  <c r="I78" i="1" l="1"/>
  <c r="E84" i="1"/>
  <c r="E67" i="1"/>
  <c r="I76" i="1"/>
  <c r="E81" i="1"/>
  <c r="E64" i="1"/>
  <c r="E35" i="1"/>
  <c r="K57" i="1"/>
  <c r="G55" i="1"/>
  <c r="G52" i="1"/>
  <c r="I48" i="1"/>
  <c r="I46" i="1"/>
  <c r="Q45" i="1"/>
  <c r="S50" i="1"/>
  <c r="I24" i="1"/>
  <c r="G20" i="1"/>
  <c r="E20" i="1"/>
  <c r="AC6" i="1" s="1"/>
  <c r="E72" i="1"/>
  <c r="E80" i="1"/>
  <c r="I65" i="1"/>
  <c r="I75" i="1"/>
  <c r="I87" i="1"/>
  <c r="Q54" i="1"/>
  <c r="I74" i="1"/>
  <c r="E79" i="1"/>
  <c r="S56" i="1"/>
  <c r="I72" i="1"/>
  <c r="E77" i="1"/>
  <c r="E22" i="1"/>
  <c r="L30" i="1"/>
  <c r="K32" i="1"/>
  <c r="I33" i="1"/>
  <c r="I56" i="1"/>
  <c r="I53" i="1"/>
  <c r="K50" i="1"/>
  <c r="E48" i="1"/>
  <c r="E46" i="1"/>
  <c r="Q46" i="1"/>
  <c r="S51" i="1"/>
  <c r="I25" i="1"/>
  <c r="G21" i="1"/>
  <c r="AC2" i="1" s="1"/>
  <c r="E21" i="1"/>
  <c r="E65" i="1"/>
  <c r="E74" i="1"/>
  <c r="E83" i="1"/>
  <c r="I69" i="1"/>
  <c r="I77" i="1"/>
  <c r="G86" i="1"/>
  <c r="A5" i="1"/>
  <c r="I70" i="1"/>
  <c r="E75" i="1"/>
  <c r="G83" i="1"/>
  <c r="I68" i="1"/>
  <c r="E73" i="1"/>
  <c r="E33" i="1"/>
  <c r="K35" i="1"/>
  <c r="I34" i="1"/>
  <c r="G56" i="1"/>
  <c r="G53" i="1"/>
  <c r="I49" i="1"/>
  <c r="I47" i="1"/>
  <c r="I45" i="1"/>
  <c r="Q47" i="1"/>
  <c r="S58" i="1"/>
  <c r="G22" i="1"/>
  <c r="E23" i="1"/>
  <c r="E68" i="1"/>
  <c r="E76" i="1"/>
  <c r="E86" i="1"/>
  <c r="I71" i="1"/>
  <c r="I79" i="1"/>
  <c r="AC4" i="1" l="1"/>
  <c r="AC8" i="1" s="1"/>
  <c r="AC10" i="1" s="1"/>
  <c r="D5" i="1" s="1"/>
</calcChain>
</file>

<file path=xl/comments1.xml><?xml version="1.0" encoding="utf-8"?>
<comments xmlns="http://schemas.openxmlformats.org/spreadsheetml/2006/main">
  <authors>
    <author xml:space="preserve"> cpence</author>
    <author>Peggy Hussey</author>
  </authors>
  <commentList>
    <comment ref="D20" authorId="0">
      <text>
        <r>
          <rPr>
            <sz val="8"/>
            <color indexed="81"/>
            <rFont val="Tahoma"/>
            <family val="2"/>
          </rPr>
          <t>List expenses in numberical order, largest to smallest.</t>
        </r>
      </text>
    </comment>
    <comment ref="F20" authorId="1">
      <text>
        <r>
          <rPr>
            <sz val="8"/>
            <color indexed="81"/>
            <rFont val="Tahoma"/>
            <family val="2"/>
          </rPr>
          <t xml:space="preserve">List expenses in numberical order, largest to smallest, as positive amounts.
</t>
        </r>
      </text>
    </comment>
    <comment ref="H24" authorId="0">
      <text>
        <r>
          <rPr>
            <sz val="8"/>
            <color indexed="81"/>
            <rFont val="Tahoma"/>
            <family val="2"/>
          </rPr>
          <t>Enter as a positive amount.</t>
        </r>
      </text>
    </comment>
    <comment ref="H33" authorId="1">
      <text>
        <r>
          <rPr>
            <sz val="8"/>
            <color indexed="81"/>
            <rFont val="Tahoma"/>
            <family val="2"/>
          </rPr>
          <t>Enter the increase to retained earnings first.  (You will need information from part 1.)</t>
        </r>
      </text>
    </comment>
    <comment ref="C45" authorId="0">
      <text>
        <r>
          <rPr>
            <sz val="8"/>
            <color indexed="81"/>
            <rFont val="Tahoma"/>
            <family val="2"/>
          </rPr>
          <t>List current assets in order of liquidity (most liquid first).</t>
        </r>
      </text>
    </comment>
    <comment ref="H45" authorId="0">
      <text>
        <r>
          <rPr>
            <sz val="8"/>
            <color indexed="81"/>
            <rFont val="Tahoma"/>
            <family val="2"/>
          </rPr>
          <t>List current assets in order of liquidity (most liquid first).</t>
        </r>
      </text>
    </comment>
    <comment ref="L45" authorId="0">
      <text>
        <r>
          <rPr>
            <sz val="8"/>
            <color indexed="81"/>
            <rFont val="Tahoma"/>
            <family val="2"/>
          </rPr>
          <t>List current liabilities numerically, largest to smallest.</t>
        </r>
      </text>
    </comment>
    <comment ref="C48" authorId="0">
      <text>
        <r>
          <rPr>
            <sz val="8"/>
            <color indexed="81"/>
            <rFont val="Tahoma"/>
            <family val="2"/>
          </rPr>
          <t>List supplies ahead of prepaid insurance.</t>
        </r>
      </text>
    </comment>
    <comment ref="H53" authorId="1">
      <text>
        <r>
          <rPr>
            <sz val="8"/>
            <color indexed="81"/>
            <rFont val="Tahoma"/>
            <family val="2"/>
          </rPr>
          <t xml:space="preserve">Enter the carrying value of the office equipment.
</t>
        </r>
      </text>
    </comment>
    <comment ref="H56" authorId="1">
      <text>
        <r>
          <rPr>
            <sz val="8"/>
            <color indexed="81"/>
            <rFont val="Tahoma"/>
            <family val="2"/>
          </rPr>
          <t>Enter the carrying value of the store equipment.</t>
        </r>
      </text>
    </comment>
    <comment ref="D64" authorId="1">
      <text>
        <r>
          <rPr>
            <sz val="8"/>
            <color indexed="81"/>
            <rFont val="Tahoma"/>
            <family val="2"/>
          </rPr>
          <t xml:space="preserve">The first entry closes the revenue account, the second entry closes the  contra sales and cost and expense accounts. Select accounts from the drop-down list.
</t>
        </r>
      </text>
    </comment>
    <comment ref="D68" authorId="0">
      <text>
        <r>
          <rPr>
            <sz val="8"/>
            <color indexed="81"/>
            <rFont val="Tahoma"/>
            <family val="2"/>
          </rPr>
          <t>Enter the credited accounts in the same order that they are presented in the problem.</t>
        </r>
      </text>
    </comment>
    <comment ref="D83" authorId="1">
      <text>
        <r>
          <rPr>
            <sz val="8"/>
            <color indexed="81"/>
            <rFont val="Tahoma"/>
            <family val="2"/>
          </rPr>
          <t xml:space="preserve">In this entry, close Income Summary.
</t>
        </r>
      </text>
    </comment>
    <comment ref="D86" authorId="1">
      <text>
        <r>
          <rPr>
            <sz val="8"/>
            <color indexed="81"/>
            <rFont val="Tahoma"/>
            <family val="2"/>
          </rPr>
          <t xml:space="preserve">In this entry, close the Dividends account.
</t>
        </r>
      </text>
    </comment>
  </commentList>
</comments>
</file>

<file path=xl/comments2.xml><?xml version="1.0" encoding="utf-8"?>
<comments xmlns="http://schemas.openxmlformats.org/spreadsheetml/2006/main">
  <authors>
    <author xml:space="preserve"> cpence</author>
    <author>Peggy Hussey</author>
  </authors>
  <commentList>
    <comment ref="D20" authorId="0">
      <text>
        <r>
          <rPr>
            <sz val="8"/>
            <color indexed="81"/>
            <rFont val="Tahoma"/>
            <family val="2"/>
          </rPr>
          <t>List expenses in numberical order, largest to smallest.</t>
        </r>
      </text>
    </comment>
    <comment ref="F20" authorId="1">
      <text>
        <r>
          <rPr>
            <sz val="8"/>
            <color indexed="81"/>
            <rFont val="Tahoma"/>
            <family val="2"/>
          </rPr>
          <t xml:space="preserve">List expenses in numberical order, largest to smallest, as positive amounts.
</t>
        </r>
      </text>
    </comment>
    <comment ref="H24" authorId="0">
      <text>
        <r>
          <rPr>
            <sz val="8"/>
            <color indexed="81"/>
            <rFont val="Tahoma"/>
            <family val="2"/>
          </rPr>
          <t>Enter as a positive amount.</t>
        </r>
      </text>
    </comment>
    <comment ref="H33" authorId="1">
      <text>
        <r>
          <rPr>
            <sz val="8"/>
            <color indexed="81"/>
            <rFont val="Tahoma"/>
            <family val="2"/>
          </rPr>
          <t>Enter the increase to retained earnings first.  (You will need information from part 1.)</t>
        </r>
      </text>
    </comment>
    <comment ref="C45" authorId="0">
      <text>
        <r>
          <rPr>
            <sz val="8"/>
            <color indexed="81"/>
            <rFont val="Tahoma"/>
            <family val="2"/>
          </rPr>
          <t>List current assets in order of liquidity (most liquid first).</t>
        </r>
      </text>
    </comment>
    <comment ref="H45" authorId="0">
      <text>
        <r>
          <rPr>
            <sz val="8"/>
            <color indexed="81"/>
            <rFont val="Tahoma"/>
            <family val="2"/>
          </rPr>
          <t>List current assets in order of liquidity (most liquid first).</t>
        </r>
      </text>
    </comment>
    <comment ref="L45" authorId="0">
      <text>
        <r>
          <rPr>
            <sz val="8"/>
            <color indexed="81"/>
            <rFont val="Tahoma"/>
            <family val="2"/>
          </rPr>
          <t>List current liabilities numerically, largest to smallest.</t>
        </r>
      </text>
    </comment>
    <comment ref="C48" authorId="0">
      <text>
        <r>
          <rPr>
            <sz val="8"/>
            <color indexed="81"/>
            <rFont val="Tahoma"/>
            <family val="2"/>
          </rPr>
          <t>List supplies ahead of prepaid insurance.</t>
        </r>
      </text>
    </comment>
    <comment ref="H53" authorId="1">
      <text>
        <r>
          <rPr>
            <sz val="8"/>
            <color indexed="81"/>
            <rFont val="Tahoma"/>
            <family val="2"/>
          </rPr>
          <t xml:space="preserve">Enter the carrying value of the office equipment.
</t>
        </r>
      </text>
    </comment>
    <comment ref="H56" authorId="1">
      <text>
        <r>
          <rPr>
            <sz val="8"/>
            <color indexed="81"/>
            <rFont val="Tahoma"/>
            <family val="2"/>
          </rPr>
          <t>Enter the carrying value of the store equipment.</t>
        </r>
      </text>
    </comment>
    <comment ref="D64" authorId="1">
      <text>
        <r>
          <rPr>
            <sz val="8"/>
            <color indexed="81"/>
            <rFont val="Tahoma"/>
            <family val="2"/>
          </rPr>
          <t xml:space="preserve">The first entry closes the revenue account, the second entry closes the  contra sales and cost and expense accounts. Select accounts from the drop-down list.
</t>
        </r>
      </text>
    </comment>
    <comment ref="D68" authorId="0">
      <text>
        <r>
          <rPr>
            <sz val="8"/>
            <color indexed="81"/>
            <rFont val="Tahoma"/>
            <family val="2"/>
          </rPr>
          <t>Enter the credited accounts in the same order that they are presented in the problem.</t>
        </r>
      </text>
    </comment>
    <comment ref="H68" authorId="0">
      <text>
        <r>
          <rPr>
            <sz val="8"/>
            <color indexed="81"/>
            <rFont val="Tahoma"/>
            <family val="2"/>
          </rPr>
          <t>Enter the expense accounts in the same order that they are presented in the problem.</t>
        </r>
      </text>
    </comment>
    <comment ref="D83" authorId="1">
      <text>
        <r>
          <rPr>
            <sz val="8"/>
            <color indexed="81"/>
            <rFont val="Tahoma"/>
            <family val="2"/>
          </rPr>
          <t xml:space="preserve">In this entry, close Income Summary.
</t>
        </r>
      </text>
    </comment>
    <comment ref="D86" authorId="1">
      <text>
        <r>
          <rPr>
            <sz val="8"/>
            <color indexed="81"/>
            <rFont val="Tahoma"/>
            <family val="2"/>
          </rPr>
          <t xml:space="preserve">In this entry, close the Dividends account.
</t>
        </r>
      </text>
    </comment>
  </commentList>
</comments>
</file>

<file path=xl/sharedStrings.xml><?xml version="1.0" encoding="utf-8"?>
<sst xmlns="http://schemas.openxmlformats.org/spreadsheetml/2006/main" count="246" uniqueCount="100">
  <si>
    <t>Name:</t>
  </si>
  <si>
    <t>Section:</t>
  </si>
  <si>
    <t>1.</t>
  </si>
  <si>
    <t>Income Statement</t>
  </si>
  <si>
    <t/>
  </si>
  <si>
    <t>Net income</t>
  </si>
  <si>
    <t>2.</t>
  </si>
  <si>
    <t>Net income for the year</t>
  </si>
  <si>
    <t>3.</t>
  </si>
  <si>
    <t>Assets</t>
  </si>
  <si>
    <t>Liabilities</t>
  </si>
  <si>
    <t>Cash</t>
  </si>
  <si>
    <t>Accounts payable</t>
  </si>
  <si>
    <t>Accounts receivable</t>
  </si>
  <si>
    <t>Total assets</t>
  </si>
  <si>
    <t>Net sales</t>
  </si>
  <si>
    <t>Cost of merchandise sold</t>
  </si>
  <si>
    <t>Interest expense</t>
  </si>
  <si>
    <t>Current assets:</t>
  </si>
  <si>
    <t>Merchandise inventory</t>
  </si>
  <si>
    <t>Office supplies</t>
  </si>
  <si>
    <t>Prepaid insurance</t>
  </si>
  <si>
    <t>Office equipment</t>
  </si>
  <si>
    <t>Store equipment</t>
  </si>
  <si>
    <t>Current liabilities:</t>
  </si>
  <si>
    <t>Salaries payable</t>
  </si>
  <si>
    <t>Long-term liabilities:</t>
  </si>
  <si>
    <t>Total liabilities</t>
  </si>
  <si>
    <t>Sales</t>
  </si>
  <si>
    <t>Total current assets:</t>
  </si>
  <si>
    <t>Less accumulated depreciation</t>
  </si>
  <si>
    <t>Total current liabilities:</t>
  </si>
  <si>
    <t>Balance Sheet</t>
  </si>
  <si>
    <t>Total expenses</t>
  </si>
  <si>
    <t>Note payable (current portion)</t>
  </si>
  <si>
    <t>Expenses:</t>
  </si>
  <si>
    <r>
      <t>Instructions</t>
    </r>
    <r>
      <rPr>
        <b/>
        <sz val="10"/>
        <color indexed="9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</si>
  <si>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>Answers are entered in the cells with gray backgrounds.</t>
  </si>
  <si>
    <t>Cells with non-gray backgrounds are protected and cannot be edited.</t>
  </si>
  <si>
    <t># Incorrect N-box and B-box entries   COUNTIF(B15:G24,"~*")</t>
  </si>
  <si>
    <t># N-box Incorrects due to blanks   COUNTIF(B15:AT24,"  ")</t>
  </si>
  <si>
    <t># N-box +B-box corrects   COUNTIF(B15:AT24," ")</t>
  </si>
  <si>
    <t>Total  SUM(AD13:AD15)</t>
  </si>
  <si>
    <t>Percentage  =(AD16-AD13-AD14)/AD16</t>
  </si>
  <si>
    <t>Notes:</t>
  </si>
  <si>
    <t>If number-entry box is blank (this would be an incorrect answer for N-boxes), error check returns two spaces, "  "</t>
  </si>
  <si>
    <t>If number-entry or blank-entry box is incorrect, returns "*"</t>
  </si>
  <si>
    <t>If number-entry or blank-entry box is correct, returns single space, " "</t>
  </si>
  <si>
    <t>Use data verification to set data entry to whole number &gt;= 0, and use drop-downs for lables and names, so that students can't enter a space in a box and have it counted as correct.</t>
  </si>
  <si>
    <t>Conditional formatting might be used but wasn't here, to hide some of the error check return symbols. If A1 = "~*", then font = red, if something else, then font = background color.</t>
  </si>
  <si>
    <t>Solution</t>
  </si>
  <si>
    <t>CARPET LAND CO.</t>
  </si>
  <si>
    <t>For the Year Ended October 31, 2012</t>
  </si>
  <si>
    <t>October 31, 2012</t>
  </si>
  <si>
    <t>Net loss for the year</t>
  </si>
  <si>
    <t>Note payable (final payment due 2037)</t>
  </si>
  <si>
    <t>Total property, plant, and equipment</t>
  </si>
  <si>
    <t>Income Summary</t>
  </si>
  <si>
    <t>Sales Returns and Allowances</t>
  </si>
  <si>
    <t>Sales Discounts</t>
  </si>
  <si>
    <t>Cost of Merchandise Sold</t>
  </si>
  <si>
    <t>Sales Salaries Expense</t>
  </si>
  <si>
    <t>Advertising Expense</t>
  </si>
  <si>
    <t>Miscellaneous Selling Expense</t>
  </si>
  <si>
    <t>Office Salaries Expense</t>
  </si>
  <si>
    <t>Rent Expense</t>
  </si>
  <si>
    <t>Insurance Expense</t>
  </si>
  <si>
    <t>Office Supplies Expense</t>
  </si>
  <si>
    <t>Miscellaneous Administrative Expense</t>
  </si>
  <si>
    <t>Interest Expense</t>
  </si>
  <si>
    <t xml:space="preserve">An asterisk (*) will appear to the right of an incorrect entry. </t>
  </si>
  <si>
    <t>Revenues:</t>
  </si>
  <si>
    <t>Administrative expenses</t>
  </si>
  <si>
    <t>Selling expenses</t>
  </si>
  <si>
    <t>Property, plant, and equipment:</t>
  </si>
  <si>
    <t>Oct. 31</t>
  </si>
  <si>
    <t xml:space="preserve">31 </t>
  </si>
  <si>
    <t>Depreciation Expense - Office Equipment</t>
  </si>
  <si>
    <t>Depreciation Expense - Store Equipment</t>
  </si>
  <si>
    <t xml:space="preserve"> 2012</t>
  </si>
  <si>
    <t>Closing Entries</t>
  </si>
  <si>
    <t xml:space="preserve">  Key Code:</t>
  </si>
  <si>
    <t>[Key code here]</t>
  </si>
  <si>
    <t xml:space="preserve">   Score:</t>
  </si>
  <si>
    <t xml:space="preserve"> Key Code:</t>
  </si>
  <si>
    <t>Problem 5-2A</t>
  </si>
  <si>
    <t>Retained Earnings Statement</t>
  </si>
  <si>
    <t>Retained earnings, November 1, 2011</t>
  </si>
  <si>
    <t>Retained earnings, October 31, 2012</t>
  </si>
  <si>
    <t>Increase in retained earnings</t>
  </si>
  <si>
    <t>Decrease in retained earnings</t>
  </si>
  <si>
    <t>Less dividends</t>
  </si>
  <si>
    <t>Capital stock</t>
  </si>
  <si>
    <t>Dividends</t>
  </si>
  <si>
    <t>Stockholders' Equity</t>
  </si>
  <si>
    <t>Retained earnings</t>
  </si>
  <si>
    <t>Total stockholders' equity</t>
  </si>
  <si>
    <t>Total liabilities and stockholders' equity</t>
  </si>
  <si>
    <t>Capital Stock</t>
  </si>
  <si>
    <t>Retained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</si>
</sst>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2"/>
      <color indexed="8"/>
      <name val="Arial"/>
      <family val="2"/>
    </font>
    <font>
      <i/>
      <sz val="12"/>
      <color indexed="9"/>
      <name val="Arial Black"/>
      <family val="2"/>
    </font>
    <font>
      <sz val="10"/>
      <name val="Arial"/>
      <family val="2"/>
    </font>
    <font>
      <b/>
      <sz val="8"/>
      <name val="Arial Narrow"/>
      <family val="2"/>
    </font>
    <font>
      <u val="double"/>
      <sz val="10"/>
      <color indexed="10"/>
      <name val="Arial"/>
      <family val="2"/>
    </font>
    <font>
      <sz val="8"/>
      <color indexed="23"/>
      <name val="Arial"/>
      <family val="2"/>
    </font>
    <font>
      <b/>
      <i/>
      <sz val="10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22"/>
      </patternFill>
    </fill>
    <fill>
      <patternFill patternType="solid">
        <fgColor indexed="42"/>
        <bgColor indexed="2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42"/>
      </right>
      <top style="thin">
        <color indexed="42"/>
      </top>
      <bottom/>
      <diagonal/>
    </border>
    <border>
      <left/>
      <right style="thin">
        <color indexed="42"/>
      </right>
      <top style="thin">
        <color indexed="42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42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Border="1" applyAlignment="1" applyProtection="1">
      <alignment horizontal="left"/>
    </xf>
    <xf numFmtId="0" fontId="3" fillId="0" borderId="0" xfId="0" applyFont="1"/>
    <xf numFmtId="0" fontId="2" fillId="0" borderId="0" xfId="0" quotePrefix="1" applyFont="1"/>
    <xf numFmtId="0" fontId="0" fillId="0" borderId="0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1" xfId="0" applyFill="1" applyBorder="1"/>
    <xf numFmtId="0" fontId="0" fillId="2" borderId="0" xfId="0" applyFill="1" applyBorder="1"/>
    <xf numFmtId="42" fontId="0" fillId="3" borderId="3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ill="1"/>
    <xf numFmtId="0" fontId="3" fillId="2" borderId="0" xfId="0" applyFont="1" applyFill="1" applyBorder="1" applyAlignment="1" applyProtection="1">
      <alignment horizontal="left"/>
      <protection hidden="1"/>
    </xf>
    <xf numFmtId="0" fontId="0" fillId="2" borderId="2" xfId="0" applyFill="1" applyBorder="1"/>
    <xf numFmtId="0" fontId="0" fillId="0" borderId="0" xfId="0" applyFill="1" applyBorder="1" applyProtection="1"/>
    <xf numFmtId="0" fontId="0" fillId="2" borderId="0" xfId="0" applyFill="1" applyBorder="1" applyAlignment="1" applyProtection="1">
      <alignment horizontal="left" indent="2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0" xfId="0" applyFill="1" applyProtection="1"/>
    <xf numFmtId="42" fontId="0" fillId="2" borderId="0" xfId="0" applyNumberForma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>
      <alignment horizontal="left" indent="1"/>
    </xf>
    <xf numFmtId="0" fontId="0" fillId="2" borderId="0" xfId="0" applyFill="1"/>
    <xf numFmtId="0" fontId="0" fillId="2" borderId="0" xfId="0" applyFill="1" applyBorder="1" applyAlignment="1" applyProtection="1">
      <alignment horizontal="left" indent="3"/>
    </xf>
    <xf numFmtId="0" fontId="0" fillId="2" borderId="0" xfId="0" applyFill="1" applyBorder="1" applyAlignment="1" applyProtection="1">
      <alignment horizontal="left" indent="1"/>
    </xf>
    <xf numFmtId="0" fontId="0" fillId="2" borderId="7" xfId="0" applyFill="1" applyBorder="1" applyAlignment="1" applyProtection="1">
      <alignment horizontal="left" indent="2"/>
    </xf>
    <xf numFmtId="0" fontId="0" fillId="2" borderId="0" xfId="0" applyFill="1" applyBorder="1" applyAlignment="1" applyProtection="1"/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 indent="2"/>
    </xf>
    <xf numFmtId="0" fontId="0" fillId="2" borderId="8" xfId="0" applyFill="1" applyBorder="1" applyAlignment="1" applyProtection="1">
      <alignment horizontal="left" indent="2"/>
    </xf>
    <xf numFmtId="0" fontId="0" fillId="2" borderId="5" xfId="0" applyFill="1" applyBorder="1" applyAlignment="1" applyProtection="1">
      <alignment horizontal="left" indent="1"/>
    </xf>
    <xf numFmtId="0" fontId="0" fillId="2" borderId="5" xfId="0" applyFill="1" applyBorder="1" applyAlignment="1" applyProtection="1">
      <alignment horizontal="center"/>
    </xf>
    <xf numFmtId="42" fontId="0" fillId="2" borderId="5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42" fontId="1" fillId="3" borderId="3" xfId="0" applyNumberFormat="1" applyFont="1" applyFill="1" applyBorder="1" applyProtection="1">
      <protection locked="0"/>
    </xf>
    <xf numFmtId="0" fontId="7" fillId="0" borderId="0" xfId="0" applyFont="1"/>
    <xf numFmtId="0" fontId="0" fillId="3" borderId="3" xfId="0" applyFill="1" applyBorder="1" applyAlignment="1" applyProtection="1">
      <alignment horizontal="left" indent="1"/>
      <protection locked="0"/>
    </xf>
    <xf numFmtId="0" fontId="0" fillId="2" borderId="0" xfId="0" applyFill="1" applyBorder="1" applyAlignment="1">
      <alignment horizontal="left" indent="2"/>
    </xf>
    <xf numFmtId="41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</xf>
    <xf numFmtId="49" fontId="0" fillId="0" borderId="0" xfId="0" applyNumberForma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  <protection hidden="1"/>
    </xf>
    <xf numFmtId="0" fontId="8" fillId="4" borderId="0" xfId="0" applyFont="1" applyFill="1" applyAlignment="1">
      <alignment horizontal="left"/>
    </xf>
    <xf numFmtId="0" fontId="9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 indent="1"/>
    </xf>
    <xf numFmtId="0" fontId="9" fillId="0" borderId="0" xfId="0" applyFont="1" applyAlignment="1"/>
    <xf numFmtId="0" fontId="10" fillId="0" borderId="0" xfId="0" applyFont="1" applyProtection="1"/>
    <xf numFmtId="9" fontId="11" fillId="0" borderId="0" xfId="1" applyFont="1" applyAlignment="1">
      <alignment horizontal="left"/>
    </xf>
    <xf numFmtId="0" fontId="6" fillId="0" borderId="0" xfId="0" applyFont="1" applyAlignment="1">
      <alignment horizontal="left" indent="1"/>
    </xf>
    <xf numFmtId="0" fontId="13" fillId="4" borderId="1" xfId="0" applyNumberFormat="1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5" borderId="1" xfId="0" applyNumberFormat="1" applyFont="1" applyFill="1" applyBorder="1" applyAlignment="1">
      <alignment horizontal="left" vertical="center"/>
    </xf>
    <xf numFmtId="0" fontId="9" fillId="5" borderId="0" xfId="0" applyNumberFormat="1" applyFont="1" applyFill="1" applyBorder="1" applyAlignment="1">
      <alignment horizontal="left" vertical="center"/>
    </xf>
    <xf numFmtId="0" fontId="0" fillId="0" borderId="0" xfId="0" applyAlignment="1"/>
    <xf numFmtId="0" fontId="9" fillId="2" borderId="0" xfId="0" applyFont="1" applyFill="1" applyAlignment="1"/>
    <xf numFmtId="0" fontId="3" fillId="0" borderId="0" xfId="0" applyFont="1" applyProtection="1">
      <protection hidden="1"/>
    </xf>
    <xf numFmtId="0" fontId="16" fillId="0" borderId="0" xfId="0" applyFont="1" applyBorder="1" applyAlignment="1"/>
    <xf numFmtId="0" fontId="17" fillId="0" borderId="0" xfId="0" applyFont="1"/>
    <xf numFmtId="0" fontId="0" fillId="0" borderId="9" xfId="0" applyBorder="1"/>
    <xf numFmtId="0" fontId="17" fillId="0" borderId="0" xfId="0" quotePrefix="1" applyFont="1"/>
    <xf numFmtId="9" fontId="0" fillId="0" borderId="9" xfId="1" applyFont="1" applyBorder="1"/>
    <xf numFmtId="0" fontId="17" fillId="0" borderId="5" xfId="0" applyFont="1" applyBorder="1"/>
    <xf numFmtId="0" fontId="8" fillId="4" borderId="0" xfId="0" applyFont="1" applyFill="1" applyAlignment="1" applyProtection="1">
      <alignment horizontal="left"/>
    </xf>
    <xf numFmtId="0" fontId="0" fillId="0" borderId="0" xfId="0" applyProtection="1"/>
    <xf numFmtId="0" fontId="9" fillId="0" borderId="0" xfId="0" applyFont="1" applyAlignment="1" applyProtection="1"/>
    <xf numFmtId="9" fontId="11" fillId="0" borderId="0" xfId="1" applyFont="1" applyAlignment="1" applyProtection="1">
      <alignment horizontal="left"/>
    </xf>
    <xf numFmtId="0" fontId="6" fillId="0" borderId="0" xfId="0" applyFont="1" applyAlignment="1" applyProtection="1">
      <alignment horizontal="left" indent="1"/>
    </xf>
    <xf numFmtId="0" fontId="13" fillId="4" borderId="1" xfId="0" applyNumberFormat="1" applyFont="1" applyFill="1" applyBorder="1" applyAlignment="1" applyProtection="1">
      <alignment horizontal="left" vertical="center"/>
    </xf>
    <xf numFmtId="0" fontId="13" fillId="4" borderId="0" xfId="0" applyNumberFormat="1" applyFont="1" applyFill="1" applyBorder="1" applyAlignment="1" applyProtection="1">
      <alignment horizontal="left" vertical="center"/>
    </xf>
    <xf numFmtId="0" fontId="9" fillId="5" borderId="1" xfId="0" applyNumberFormat="1" applyFont="1" applyFill="1" applyBorder="1" applyAlignment="1" applyProtection="1">
      <alignment horizontal="left" vertical="center"/>
    </xf>
    <xf numFmtId="0" fontId="9" fillId="5" borderId="0" xfId="0" applyNumberFormat="1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left"/>
      <protection hidden="1"/>
    </xf>
    <xf numFmtId="0" fontId="2" fillId="0" borderId="0" xfId="0" quotePrefix="1" applyFont="1" applyAlignment="1">
      <alignment horizontal="center"/>
    </xf>
    <xf numFmtId="0" fontId="3" fillId="0" borderId="10" xfId="0" applyFont="1" applyFill="1" applyBorder="1" applyAlignment="1" applyProtection="1">
      <alignment horizontal="left"/>
      <protection hidden="1"/>
    </xf>
    <xf numFmtId="41" fontId="1" fillId="3" borderId="12" xfId="0" applyNumberFormat="1" applyFont="1" applyFill="1" applyBorder="1" applyAlignment="1" applyProtection="1">
      <alignment horizontal="center"/>
      <protection locked="0"/>
    </xf>
    <xf numFmtId="41" fontId="1" fillId="3" borderId="12" xfId="0" applyNumberFormat="1" applyFont="1" applyFill="1" applyBorder="1" applyProtection="1">
      <protection locked="0"/>
    </xf>
    <xf numFmtId="42" fontId="1" fillId="3" borderId="13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41" fontId="1" fillId="3" borderId="3" xfId="0" applyNumberFormat="1" applyFont="1" applyFill="1" applyBorder="1" applyProtection="1">
      <protection locked="0"/>
    </xf>
    <xf numFmtId="0" fontId="9" fillId="2" borderId="0" xfId="0" applyFont="1" applyFill="1" applyAlignment="1" applyProtection="1"/>
    <xf numFmtId="0" fontId="2" fillId="0" borderId="0" xfId="0" quotePrefix="1" applyFont="1" applyAlignment="1" applyProtection="1">
      <alignment horizontal="center"/>
    </xf>
    <xf numFmtId="42" fontId="0" fillId="3" borderId="3" xfId="0" applyNumberFormat="1" applyFill="1" applyBorder="1" applyProtection="1"/>
    <xf numFmtId="41" fontId="1" fillId="3" borderId="12" xfId="0" applyNumberFormat="1" applyFont="1" applyFill="1" applyBorder="1" applyProtection="1"/>
    <xf numFmtId="0" fontId="0" fillId="2" borderId="1" xfId="0" applyFill="1" applyBorder="1" applyProtection="1"/>
    <xf numFmtId="0" fontId="0" fillId="2" borderId="0" xfId="0" applyFill="1" applyBorder="1" applyProtection="1"/>
    <xf numFmtId="42" fontId="1" fillId="3" borderId="13" xfId="0" applyNumberFormat="1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0" xfId="0" applyFill="1" applyProtection="1"/>
    <xf numFmtId="0" fontId="0" fillId="2" borderId="2" xfId="0" applyFill="1" applyBorder="1" applyProtection="1"/>
    <xf numFmtId="41" fontId="1" fillId="2" borderId="0" xfId="0" applyNumberFormat="1" applyFont="1" applyFill="1" applyBorder="1" applyProtection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0" xfId="0" applyFill="1" applyBorder="1" applyAlignment="1"/>
    <xf numFmtId="0" fontId="0" fillId="2" borderId="14" xfId="0" applyFill="1" applyBorder="1" applyAlignment="1">
      <alignment horizontal="right"/>
    </xf>
    <xf numFmtId="0" fontId="0" fillId="2" borderId="15" xfId="0" applyFill="1" applyBorder="1"/>
    <xf numFmtId="0" fontId="0" fillId="2" borderId="16" xfId="0" applyFill="1" applyBorder="1"/>
    <xf numFmtId="16" fontId="0" fillId="2" borderId="1" xfId="0" quotePrefix="1" applyNumberFormat="1" applyFill="1" applyBorder="1" applyAlignment="1">
      <alignment horizontal="center"/>
    </xf>
    <xf numFmtId="49" fontId="0" fillId="3" borderId="3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49" fontId="0" fillId="3" borderId="3" xfId="0" applyNumberFormat="1" applyFill="1" applyBorder="1" applyAlignment="1" applyProtection="1">
      <alignment horizontal="left" indent="1"/>
      <protection locked="0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42" fontId="0" fillId="2" borderId="2" xfId="0" applyNumberFormat="1" applyFill="1" applyBorder="1" applyProtection="1"/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0" borderId="1" xfId="0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0" fontId="0" fillId="0" borderId="1" xfId="0" applyFill="1" applyBorder="1" applyProtection="1"/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7" fillId="0" borderId="0" xfId="0" applyFont="1" applyProtection="1"/>
    <xf numFmtId="0" fontId="0" fillId="3" borderId="3" xfId="0" applyFill="1" applyBorder="1" applyAlignment="1" applyProtection="1">
      <alignment horizontal="left" indent="1"/>
    </xf>
    <xf numFmtId="41" fontId="0" fillId="3" borderId="3" xfId="0" applyNumberFormat="1" applyFill="1" applyBorder="1" applyProtection="1"/>
    <xf numFmtId="0" fontId="0" fillId="2" borderId="15" xfId="0" applyFill="1" applyBorder="1" applyAlignment="1" applyProtection="1"/>
    <xf numFmtId="0" fontId="0" fillId="2" borderId="16" xfId="0" applyFill="1" applyBorder="1" applyAlignment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/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42" fontId="1" fillId="3" borderId="3" xfId="0" applyNumberFormat="1" applyFont="1" applyFill="1" applyBorder="1" applyProtection="1"/>
    <xf numFmtId="41" fontId="1" fillId="3" borderId="3" xfId="0" applyNumberFormat="1" applyFont="1" applyFill="1" applyBorder="1" applyProtection="1"/>
    <xf numFmtId="0" fontId="0" fillId="3" borderId="3" xfId="0" applyFill="1" applyBorder="1" applyAlignment="1" applyProtection="1"/>
    <xf numFmtId="41" fontId="1" fillId="3" borderId="12" xfId="0" applyNumberFormat="1" applyFon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right"/>
    </xf>
    <xf numFmtId="0" fontId="0" fillId="2" borderId="15" xfId="0" applyFill="1" applyBorder="1" applyProtection="1"/>
    <xf numFmtId="0" fontId="0" fillId="2" borderId="16" xfId="0" applyFill="1" applyBorder="1" applyProtection="1"/>
    <xf numFmtId="16" fontId="0" fillId="2" borderId="1" xfId="0" quotePrefix="1" applyNumberFormat="1" applyFill="1" applyBorder="1" applyAlignment="1" applyProtection="1">
      <alignment horizontal="center"/>
    </xf>
    <xf numFmtId="49" fontId="0" fillId="3" borderId="3" xfId="0" applyNumberFormat="1" applyFill="1" applyBorder="1" applyProtection="1"/>
    <xf numFmtId="0" fontId="0" fillId="2" borderId="1" xfId="0" applyFill="1" applyBorder="1" applyAlignment="1" applyProtection="1">
      <alignment horizontal="right"/>
    </xf>
    <xf numFmtId="49" fontId="0" fillId="3" borderId="3" xfId="0" applyNumberFormat="1" applyFill="1" applyBorder="1" applyAlignment="1" applyProtection="1">
      <alignment horizontal="left" indent="1"/>
    </xf>
    <xf numFmtId="0" fontId="0" fillId="2" borderId="4" xfId="0" applyFill="1" applyBorder="1" applyAlignment="1" applyProtection="1">
      <alignment horizontal="right"/>
    </xf>
    <xf numFmtId="0" fontId="2" fillId="0" borderId="0" xfId="0" applyFont="1" applyAlignment="1" applyProtection="1">
      <alignment horizontal="left" indent="1"/>
      <protection hidden="1"/>
    </xf>
    <xf numFmtId="42" fontId="1" fillId="3" borderId="18" xfId="0" applyNumberFormat="1" applyFont="1" applyFill="1" applyBorder="1" applyProtection="1"/>
    <xf numFmtId="42" fontId="1" fillId="3" borderId="18" xfId="0" applyNumberFormat="1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0" borderId="27" xfId="0" applyFont="1" applyBorder="1" applyAlignment="1"/>
    <xf numFmtId="0" fontId="2" fillId="2" borderId="15" xfId="0" applyFont="1" applyFill="1" applyBorder="1" applyAlignment="1">
      <alignment horizontal="center"/>
    </xf>
    <xf numFmtId="0" fontId="2" fillId="0" borderId="15" xfId="0" applyFont="1" applyBorder="1" applyAlignment="1"/>
    <xf numFmtId="0" fontId="0" fillId="3" borderId="23" xfId="0" applyFill="1" applyBorder="1" applyAlignment="1" applyProtection="1">
      <alignment horizontal="left" indent="1"/>
      <protection locked="0"/>
    </xf>
    <xf numFmtId="0" fontId="0" fillId="3" borderId="24" xfId="0" applyFill="1" applyBorder="1" applyAlignment="1" applyProtection="1">
      <alignment horizontal="left" indent="1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left" indent="2"/>
    </xf>
    <xf numFmtId="0" fontId="0" fillId="2" borderId="22" xfId="0" applyFill="1" applyBorder="1" applyAlignment="1" applyProtection="1">
      <alignment horizontal="left" indent="2"/>
    </xf>
    <xf numFmtId="16" fontId="0" fillId="2" borderId="1" xfId="0" quotePrefix="1" applyNumberFormat="1" applyFill="1" applyBorder="1" applyAlignment="1">
      <alignment horizontal="right"/>
    </xf>
    <xf numFmtId="0" fontId="0" fillId="0" borderId="25" xfId="0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3" borderId="28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2" borderId="1" xfId="0" quotePrefix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9" fontId="11" fillId="0" borderId="5" xfId="1" applyFont="1" applyBorder="1" applyAlignment="1" applyProtection="1">
      <alignment horizontal="left"/>
      <protection hidden="1"/>
    </xf>
    <xf numFmtId="0" fontId="0" fillId="0" borderId="5" xfId="0" applyBorder="1" applyAlignment="1" applyProtection="1">
      <protection hidden="1"/>
    </xf>
    <xf numFmtId="0" fontId="12" fillId="0" borderId="0" xfId="0" applyFont="1" applyAlignment="1" applyProtection="1">
      <alignment horizontal="left"/>
    </xf>
    <xf numFmtId="0" fontId="0" fillId="0" borderId="0" xfId="0" applyAlignment="1" applyProtection="1"/>
    <xf numFmtId="0" fontId="15" fillId="6" borderId="1" xfId="0" applyNumberFormat="1" applyFont="1" applyFill="1" applyBorder="1" applyAlignment="1">
      <alignment horizontal="left" vertical="center"/>
    </xf>
    <xf numFmtId="0" fontId="15" fillId="6" borderId="0" xfId="0" applyNumberFormat="1" applyFont="1" applyFill="1" applyBorder="1" applyAlignment="1">
      <alignment horizontal="left" vertical="center"/>
    </xf>
    <xf numFmtId="0" fontId="0" fillId="0" borderId="0" xfId="0" applyAlignment="1"/>
    <xf numFmtId="16" fontId="0" fillId="2" borderId="1" xfId="0" quotePrefix="1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</xf>
    <xf numFmtId="0" fontId="0" fillId="0" borderId="0" xfId="0" applyAlignment="1">
      <alignment horizontal="right" indent="1"/>
    </xf>
    <xf numFmtId="0" fontId="0" fillId="0" borderId="2" xfId="0" applyBorder="1" applyAlignment="1">
      <alignment horizontal="right" indent="1"/>
    </xf>
    <xf numFmtId="49" fontId="0" fillId="3" borderId="4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9" fontId="0" fillId="0" borderId="15" xfId="1" applyFont="1" applyBorder="1" applyAlignment="1">
      <alignment horizontal="left"/>
    </xf>
    <xf numFmtId="0" fontId="0" fillId="0" borderId="15" xfId="0" applyBorder="1" applyAlignment="1"/>
    <xf numFmtId="0" fontId="0" fillId="3" borderId="28" xfId="0" applyFill="1" applyBorder="1" applyAlignment="1" applyProtection="1">
      <alignment horizontal="center"/>
    </xf>
    <xf numFmtId="0" fontId="0" fillId="3" borderId="29" xfId="0" applyFill="1" applyBorder="1" applyAlignment="1" applyProtection="1">
      <alignment horizontal="center"/>
    </xf>
    <xf numFmtId="0" fontId="0" fillId="3" borderId="33" xfId="0" applyFill="1" applyBorder="1" applyAlignment="1" applyProtection="1">
      <alignment horizontal="center"/>
    </xf>
    <xf numFmtId="0" fontId="0" fillId="2" borderId="1" xfId="0" quotePrefix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16" fontId="0" fillId="2" borderId="1" xfId="0" quotePrefix="1" applyNumberForma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3" borderId="23" xfId="0" applyFill="1" applyBorder="1" applyAlignment="1" applyProtection="1">
      <alignment horizontal="left" indent="1"/>
    </xf>
    <xf numFmtId="0" fontId="0" fillId="3" borderId="24" xfId="0" applyFill="1" applyBorder="1" applyAlignment="1" applyProtection="1">
      <alignment horizontal="left" indent="1"/>
    </xf>
    <xf numFmtId="16" fontId="0" fillId="2" borderId="1" xfId="0" quotePrefix="1" applyNumberFormat="1" applyFill="1" applyBorder="1" applyAlignment="1" applyProtection="1">
      <alignment horizontal="right"/>
    </xf>
    <xf numFmtId="0" fontId="0" fillId="0" borderId="25" xfId="0" applyBorder="1" applyAlignment="1" applyProtection="1">
      <alignment horizontal="right"/>
    </xf>
    <xf numFmtId="0" fontId="0" fillId="3" borderId="23" xfId="0" applyFill="1" applyBorder="1" applyAlignment="1" applyProtection="1">
      <alignment horizontal="left"/>
    </xf>
    <xf numFmtId="0" fontId="0" fillId="3" borderId="24" xfId="0" applyFill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0" borderId="15" xfId="0" applyFont="1" applyBorder="1" applyAlignment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0" fillId="3" borderId="34" xfId="0" applyFill="1" applyBorder="1" applyAlignment="1" applyProtection="1">
      <alignment horizontal="center"/>
    </xf>
    <xf numFmtId="0" fontId="0" fillId="3" borderId="35" xfId="0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 indent="1"/>
    </xf>
    <xf numFmtId="0" fontId="0" fillId="0" borderId="2" xfId="0" applyBorder="1" applyAlignment="1" applyProtection="1">
      <alignment horizontal="right" indent="1"/>
    </xf>
    <xf numFmtId="49" fontId="0" fillId="3" borderId="4" xfId="0" applyNumberFormat="1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9" fontId="0" fillId="3" borderId="19" xfId="0" applyNumberFormat="1" applyFill="1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9" fontId="11" fillId="0" borderId="0" xfId="1" applyFont="1" applyAlignment="1" applyProtection="1">
      <alignment horizontal="left"/>
    </xf>
    <xf numFmtId="0" fontId="15" fillId="6" borderId="1" xfId="0" applyNumberFormat="1" applyFont="1" applyFill="1" applyBorder="1" applyAlignment="1" applyProtection="1">
      <alignment horizontal="left" vertical="center"/>
    </xf>
    <xf numFmtId="0" fontId="15" fillId="6" borderId="0" xfId="0" applyNumberFormat="1" applyFont="1" applyFill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0E0E0"/>
      <rgbColor rgb="000000FF"/>
      <rgbColor rgb="00E5E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FFF"/>
      <rgbColor rgb="00E4FFDF"/>
      <rgbColor rgb="00FFFFCB"/>
      <rgbColor rgb="0099CCFF"/>
      <rgbColor rgb="00FF99CC"/>
      <rgbColor rgb="00CC99FF"/>
      <rgbColor rgb="00FFCC99"/>
      <rgbColor rgb="003366FF"/>
      <rgbColor rgb="0033CCCC"/>
      <rgbColor rgb="00DBF10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0</xdr:row>
      <xdr:rowOff>0</xdr:rowOff>
    </xdr:from>
    <xdr:to>
      <xdr:col>12</xdr:col>
      <xdr:colOff>7620</xdr:colOff>
      <xdr:row>7</xdr:row>
      <xdr:rowOff>0</xdr:rowOff>
    </xdr:to>
    <xdr:pic>
      <xdr:nvPicPr>
        <xdr:cNvPr id="1226" name="Picture 192" descr="Icon+for+Excel+Templates+1-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0"/>
          <a:ext cx="166878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129540</xdr:colOff>
      <xdr:row>0</xdr:row>
      <xdr:rowOff>7620</xdr:rowOff>
    </xdr:from>
    <xdr:to>
      <xdr:col>12</xdr:col>
      <xdr:colOff>0</xdr:colOff>
      <xdr:row>7</xdr:row>
      <xdr:rowOff>0</xdr:rowOff>
    </xdr:to>
    <xdr:pic>
      <xdr:nvPicPr>
        <xdr:cNvPr id="5204" name="Picture 75" descr="Icon+for+Excel+Templates+1-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7620"/>
          <a:ext cx="166878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55"/>
  <sheetViews>
    <sheetView showGridLines="0" tabSelected="1" zoomScaleNormal="100" workbookViewId="0">
      <selection activeCell="A33" sqref="A33"/>
    </sheetView>
  </sheetViews>
  <sheetFormatPr defaultRowHeight="13.2" x14ac:dyDescent="0.25"/>
  <cols>
    <col min="1" max="1" width="4.6640625" customWidth="1"/>
    <col min="2" max="2" width="2.5546875" customWidth="1"/>
    <col min="3" max="3" width="4.6640625" customWidth="1"/>
    <col min="4" max="4" width="36.6640625" customWidth="1"/>
    <col min="5" max="5" width="2.6640625" customWidth="1"/>
    <col min="6" max="6" width="11.6640625" customWidth="1"/>
    <col min="7" max="7" width="1.88671875" customWidth="1"/>
    <col min="8" max="8" width="11.6640625" customWidth="1"/>
    <col min="9" max="9" width="3.6640625" customWidth="1"/>
    <col min="10" max="10" width="11.88671875" customWidth="1"/>
    <col min="11" max="11" width="4.6640625" customWidth="1"/>
    <col min="12" max="12" width="9.6640625" bestFit="1" customWidth="1"/>
    <col min="13" max="13" width="28.6640625" customWidth="1"/>
    <col min="14" max="14" width="8.6640625" bestFit="1" customWidth="1"/>
    <col min="15" max="15" width="1.88671875" customWidth="1"/>
    <col min="16" max="16" width="11.109375" customWidth="1"/>
    <col min="17" max="17" width="1.88671875" customWidth="1"/>
    <col min="18" max="18" width="11.6640625" customWidth="1"/>
    <col min="19" max="19" width="3.6640625" customWidth="1"/>
    <col min="24" max="24" width="9.109375" hidden="1" customWidth="1"/>
    <col min="29" max="29" width="0" hidden="1" customWidth="1"/>
  </cols>
  <sheetData>
    <row r="1" spans="1:29" ht="19.5" customHeight="1" x14ac:dyDescent="0.45">
      <c r="A1" s="46" t="s">
        <v>85</v>
      </c>
      <c r="B1" s="46"/>
      <c r="C1" s="46"/>
      <c r="D1" s="46"/>
      <c r="E1" s="46"/>
      <c r="F1" s="46"/>
      <c r="G1" s="46"/>
      <c r="H1" s="46"/>
      <c r="I1" s="46"/>
      <c r="J1" s="46"/>
      <c r="L1" s="47"/>
      <c r="M1" s="47"/>
      <c r="N1" s="47"/>
      <c r="O1" s="47"/>
      <c r="P1" s="1"/>
      <c r="Q1" s="1"/>
      <c r="AC1" s="61" t="s">
        <v>39</v>
      </c>
    </row>
    <row r="2" spans="1:29" ht="15" customHeight="1" thickBot="1" x14ac:dyDescent="0.3">
      <c r="A2" s="189" t="s">
        <v>0</v>
      </c>
      <c r="B2" s="190"/>
      <c r="C2" s="191"/>
      <c r="D2" s="192"/>
      <c r="E2" s="193"/>
      <c r="F2" s="193"/>
      <c r="G2" s="193"/>
      <c r="H2" s="193"/>
      <c r="I2" s="193"/>
      <c r="J2" s="193"/>
      <c r="L2" s="47"/>
      <c r="M2" s="47"/>
      <c r="N2" s="47"/>
      <c r="O2" s="47"/>
      <c r="P2" s="1"/>
      <c r="Q2" s="1"/>
      <c r="AC2" s="62">
        <f>COUNTIF(A14:Y124,"~*")</f>
        <v>0</v>
      </c>
    </row>
    <row r="3" spans="1:29" ht="15" customHeight="1" thickTop="1" x14ac:dyDescent="0.3">
      <c r="A3" s="189" t="s">
        <v>1</v>
      </c>
      <c r="B3" s="190"/>
      <c r="C3" s="191"/>
      <c r="D3" s="194"/>
      <c r="E3" s="195"/>
      <c r="F3" s="195"/>
      <c r="G3" s="195"/>
      <c r="H3" s="195"/>
      <c r="I3" s="195"/>
      <c r="J3" s="195"/>
      <c r="L3" s="49"/>
      <c r="M3" s="49"/>
      <c r="N3" s="49"/>
      <c r="O3" s="49"/>
      <c r="AC3" s="61" t="s">
        <v>40</v>
      </c>
    </row>
    <row r="4" spans="1:29" ht="12.9" customHeight="1" thickBot="1" x14ac:dyDescent="0.3">
      <c r="A4" s="50"/>
      <c r="D4" s="196"/>
      <c r="E4" s="196"/>
      <c r="F4" s="196"/>
      <c r="G4" s="196"/>
      <c r="H4" s="197"/>
      <c r="I4" s="197"/>
      <c r="L4" s="49"/>
      <c r="M4" s="49"/>
      <c r="N4" s="49"/>
      <c r="O4" s="49"/>
      <c r="AC4" s="62">
        <f>COUNTIF(A14:Y24,"  ")</f>
        <v>10</v>
      </c>
    </row>
    <row r="5" spans="1:29" ht="15" customHeight="1" thickTop="1" x14ac:dyDescent="0.3">
      <c r="A5" s="147" t="str">
        <f>IF(Sol!D5="OFF","     ","   Score:")</f>
        <v xml:space="preserve">   Score:</v>
      </c>
      <c r="C5" s="51"/>
      <c r="D5" s="176">
        <f>IF(Sol!D5="OFF","",AC10)</f>
        <v>0</v>
      </c>
      <c r="E5" s="177"/>
      <c r="F5" s="177"/>
      <c r="G5" s="177"/>
      <c r="H5" s="177"/>
      <c r="I5" s="177"/>
      <c r="L5" s="49"/>
      <c r="M5" s="49"/>
      <c r="N5" s="49"/>
      <c r="O5" s="49"/>
      <c r="AC5" s="63" t="s">
        <v>41</v>
      </c>
    </row>
    <row r="6" spans="1:29" ht="12.9" customHeight="1" thickBot="1" x14ac:dyDescent="0.3">
      <c r="L6" s="49"/>
      <c r="M6" s="49"/>
      <c r="N6" s="49"/>
      <c r="O6" s="49"/>
      <c r="AC6" s="62">
        <f>COUNTIF(A14:Y124," ")</f>
        <v>0</v>
      </c>
    </row>
    <row r="7" spans="1:29" ht="15" customHeight="1" thickTop="1" x14ac:dyDescent="0.3">
      <c r="A7" s="52" t="s">
        <v>81</v>
      </c>
      <c r="D7" s="178" t="s">
        <v>82</v>
      </c>
      <c r="E7" s="179"/>
      <c r="F7" s="179"/>
      <c r="L7" s="49"/>
      <c r="M7" s="49"/>
      <c r="N7" s="49"/>
      <c r="O7" s="49"/>
      <c r="AC7" s="61" t="s">
        <v>42</v>
      </c>
    </row>
    <row r="8" spans="1:29" ht="15" customHeight="1" thickBot="1" x14ac:dyDescent="0.3">
      <c r="A8" s="53" t="s">
        <v>36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49"/>
      <c r="AC8" s="62">
        <f>AC2+AC4+AC6</f>
        <v>10</v>
      </c>
    </row>
    <row r="9" spans="1:29" ht="15" customHeight="1" thickTop="1" x14ac:dyDescent="0.3">
      <c r="A9" s="55" t="s">
        <v>37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4"/>
      <c r="AC9" s="61" t="s">
        <v>43</v>
      </c>
    </row>
    <row r="10" spans="1:29" ht="15" customHeight="1" thickBot="1" x14ac:dyDescent="0.3">
      <c r="A10" s="180" t="s">
        <v>38</v>
      </c>
      <c r="B10" s="181"/>
      <c r="C10" s="181"/>
      <c r="D10" s="181"/>
      <c r="E10" s="181"/>
      <c r="F10" s="181"/>
      <c r="G10" s="181"/>
      <c r="H10" s="181"/>
      <c r="I10" s="182"/>
      <c r="J10" s="182"/>
      <c r="K10" s="182"/>
      <c r="L10" s="58"/>
      <c r="M10" s="4"/>
      <c r="AC10" s="64">
        <f>(AC8-AC4-AC2)/AC8</f>
        <v>0</v>
      </c>
    </row>
    <row r="11" spans="1:29" ht="15" customHeight="1" thickTop="1" x14ac:dyDescent="0.25">
      <c r="A11" s="59" t="str">
        <f>IF(Sol!$D$5="OFF","     ","An asterisk (*) will appear to the right of an incorrect entry.")</f>
        <v>An asterisk (*) will appear to the right of an incorrect entry.</v>
      </c>
      <c r="B11" s="60"/>
      <c r="C11" s="60"/>
      <c r="D11" s="60"/>
      <c r="E11" s="60"/>
      <c r="F11" s="60"/>
      <c r="G11" s="60"/>
      <c r="H11" s="60"/>
      <c r="I11" s="57"/>
      <c r="J11" s="57"/>
      <c r="K11" s="57"/>
      <c r="L11" s="49"/>
      <c r="M11" s="49"/>
      <c r="AC11" t="s">
        <v>44</v>
      </c>
    </row>
    <row r="12" spans="1:29" ht="15" customHeight="1" x14ac:dyDescent="0.25">
      <c r="A12" s="59"/>
      <c r="B12" s="2"/>
      <c r="C12" s="2"/>
      <c r="L12" s="49"/>
      <c r="M12" s="49"/>
      <c r="N12" s="49"/>
      <c r="O12" s="49"/>
      <c r="AC12" t="s">
        <v>45</v>
      </c>
    </row>
    <row r="13" spans="1:29" ht="18" customHeight="1" x14ac:dyDescent="0.25">
      <c r="A13" s="77" t="s">
        <v>2</v>
      </c>
      <c r="B13" s="165" t="s">
        <v>51</v>
      </c>
      <c r="C13" s="166"/>
      <c r="D13" s="166"/>
      <c r="E13" s="166"/>
      <c r="F13" s="166"/>
      <c r="G13" s="166"/>
      <c r="H13" s="166"/>
      <c r="I13" s="166"/>
      <c r="J13" s="117"/>
      <c r="K13" s="4"/>
      <c r="L13" s="4"/>
      <c r="M13" s="4"/>
      <c r="AC13" t="s">
        <v>46</v>
      </c>
    </row>
    <row r="14" spans="1:29" ht="15" customHeight="1" x14ac:dyDescent="0.3">
      <c r="B14" s="167" t="s">
        <v>3</v>
      </c>
      <c r="C14" s="168"/>
      <c r="D14" s="168"/>
      <c r="E14" s="168"/>
      <c r="F14" s="168"/>
      <c r="G14" s="168"/>
      <c r="H14" s="168"/>
      <c r="I14" s="168"/>
      <c r="J14" s="117"/>
      <c r="K14" s="4"/>
      <c r="L14" s="4"/>
      <c r="M14" s="4"/>
      <c r="AC14" s="61"/>
    </row>
    <row r="15" spans="1:29" ht="15" customHeight="1" x14ac:dyDescent="0.3">
      <c r="B15" s="169"/>
      <c r="C15" s="170"/>
      <c r="D15" s="170"/>
      <c r="E15" s="170"/>
      <c r="F15" s="170"/>
      <c r="G15" s="170"/>
      <c r="H15" s="170"/>
      <c r="I15" s="170"/>
      <c r="J15" s="117"/>
      <c r="K15" s="4"/>
      <c r="L15" s="4"/>
      <c r="M15" s="4"/>
      <c r="AC15" s="61" t="s">
        <v>47</v>
      </c>
    </row>
    <row r="16" spans="1:29" ht="15" customHeight="1" x14ac:dyDescent="0.3">
      <c r="B16" s="5"/>
      <c r="C16" s="6"/>
      <c r="D16" s="6"/>
      <c r="E16" s="6"/>
      <c r="F16" s="6"/>
      <c r="G16" s="6"/>
      <c r="H16" s="6"/>
      <c r="I16" s="6"/>
      <c r="J16" s="117"/>
      <c r="K16" s="4"/>
      <c r="L16" s="4"/>
      <c r="M16" s="4"/>
      <c r="X16" s="43" t="s">
        <v>52</v>
      </c>
      <c r="AC16" s="61" t="s">
        <v>48</v>
      </c>
    </row>
    <row r="17" spans="1:29" ht="15" customHeight="1" x14ac:dyDescent="0.3">
      <c r="B17" s="5"/>
      <c r="C17" s="23" t="s">
        <v>71</v>
      </c>
      <c r="D17" s="23"/>
      <c r="E17" s="23"/>
      <c r="F17" s="6"/>
      <c r="G17" s="6"/>
      <c r="H17" s="6"/>
      <c r="I17" s="6"/>
      <c r="J17" s="117"/>
      <c r="K17" s="4"/>
      <c r="L17" s="4"/>
      <c r="M17" s="4"/>
      <c r="X17" s="44" t="s">
        <v>53</v>
      </c>
      <c r="AC17" s="65" t="s">
        <v>49</v>
      </c>
    </row>
    <row r="18" spans="1:29" ht="15" customHeight="1" x14ac:dyDescent="0.25">
      <c r="B18" s="5"/>
      <c r="C18" s="17" t="s">
        <v>15</v>
      </c>
      <c r="D18" s="23"/>
      <c r="E18" s="23"/>
      <c r="F18" s="6"/>
      <c r="G18" s="6"/>
      <c r="H18" s="10"/>
      <c r="I18" s="75" t="str">
        <f>IF(Sol!$D$5="OFF","",IF(H18="","  ",IF(AND(H18&lt;&gt;"",H18&lt;&gt;Sol!H18),"*"," ")))</f>
        <v xml:space="preserve">  </v>
      </c>
      <c r="J18" s="117"/>
      <c r="K18" s="4"/>
      <c r="L18" s="4"/>
      <c r="M18" s="4"/>
      <c r="T18" s="43"/>
      <c r="X18" s="43" t="s">
        <v>72</v>
      </c>
    </row>
    <row r="19" spans="1:29" ht="15" customHeight="1" x14ac:dyDescent="0.25">
      <c r="B19" s="5"/>
      <c r="C19" s="23" t="s">
        <v>35</v>
      </c>
      <c r="D19" s="23"/>
      <c r="E19" s="23"/>
      <c r="F19" s="6"/>
      <c r="G19" s="6"/>
      <c r="H19" s="6"/>
      <c r="I19" s="6"/>
      <c r="J19" s="117"/>
      <c r="K19" s="4"/>
      <c r="L19" s="4"/>
      <c r="M19" s="4"/>
      <c r="P19" s="38"/>
      <c r="T19" s="43"/>
      <c r="X19" s="43" t="s">
        <v>16</v>
      </c>
    </row>
    <row r="20" spans="1:29" ht="15" customHeight="1" x14ac:dyDescent="0.25">
      <c r="B20" s="8"/>
      <c r="C20" s="24"/>
      <c r="D20" s="39"/>
      <c r="E20" s="75" t="str">
        <f>IF(Sol!$D$5="OFF","",IF(D20="","  ",IF(AND(D20&lt;&gt;"",D20&lt;&gt;Sol!D20),"*"," ")))</f>
        <v xml:space="preserve">  </v>
      </c>
      <c r="F20" s="10"/>
      <c r="G20" s="75" t="str">
        <f>IF(Sol!$D$5="OFF","",IF(F20="","  ",IF(AND(F20&lt;&gt;"",F20&lt;&gt;Sol!F20),"*"," ")))</f>
        <v xml:space="preserve">  </v>
      </c>
      <c r="H20" s="9"/>
      <c r="I20" s="9"/>
      <c r="J20" s="118"/>
      <c r="K20" s="12"/>
      <c r="L20" s="12"/>
      <c r="M20" s="12"/>
      <c r="T20" s="43"/>
      <c r="X20" s="43" t="s">
        <v>17</v>
      </c>
    </row>
    <row r="21" spans="1:29" ht="15" customHeight="1" x14ac:dyDescent="0.25">
      <c r="B21" s="8"/>
      <c r="C21" s="24"/>
      <c r="D21" s="39"/>
      <c r="E21" s="75" t="str">
        <f>IF(Sol!$D$5="OFF","",IF(D21="","  ",IF(AND(D21&lt;&gt;"",D21&lt;&gt;Sol!D21),"*"," ")))</f>
        <v xml:space="preserve">  </v>
      </c>
      <c r="F21" s="41"/>
      <c r="G21" s="75" t="str">
        <f>IF(Sol!$D$5="OFF","",IF(F21="","  ",IF(AND(F21&lt;&gt;"",F21&lt;&gt;Sol!F21),"*"," ")))</f>
        <v xml:space="preserve">  </v>
      </c>
      <c r="H21" s="9"/>
      <c r="I21" s="9"/>
      <c r="J21" s="118"/>
      <c r="K21" s="12"/>
      <c r="L21" s="12"/>
      <c r="M21" s="12"/>
      <c r="N21" s="13"/>
      <c r="T21" s="43"/>
      <c r="X21" s="43" t="s">
        <v>73</v>
      </c>
    </row>
    <row r="22" spans="1:29" ht="15" customHeight="1" x14ac:dyDescent="0.25">
      <c r="B22" s="8"/>
      <c r="C22" s="24"/>
      <c r="D22" s="39"/>
      <c r="E22" s="75" t="str">
        <f>IF(Sol!$D$5="OFF","",IF(D22="","  ",IF(AND(D22&lt;&gt;"",D22&lt;&gt;Sol!D22),"*"," ")))</f>
        <v xml:space="preserve">  </v>
      </c>
      <c r="F22" s="41"/>
      <c r="G22" s="75" t="str">
        <f>IF(Sol!$D$5="OFF","",IF(F22="","  ",IF(AND(F22&lt;&gt;"",F22&lt;&gt;Sol!F22),"*"," ")))</f>
        <v xml:space="preserve">  </v>
      </c>
      <c r="H22" s="9"/>
      <c r="I22" s="9"/>
      <c r="J22" s="118"/>
      <c r="K22" s="12"/>
      <c r="L22" s="12"/>
      <c r="M22" s="12"/>
      <c r="N22" s="13"/>
      <c r="T22" s="43"/>
      <c r="X22" s="43"/>
    </row>
    <row r="23" spans="1:29" ht="15" customHeight="1" x14ac:dyDescent="0.25">
      <c r="B23" s="8"/>
      <c r="C23" s="24"/>
      <c r="D23" s="39"/>
      <c r="E23" s="75" t="str">
        <f>IF(Sol!$D$5="OFF","",IF(D23="","  ",IF(AND(D23&lt;&gt;"",D23&lt;&gt;Sol!D23),"*"," ")))</f>
        <v xml:space="preserve">  </v>
      </c>
      <c r="F23" s="80"/>
      <c r="G23" s="75" t="str">
        <f>IF(Sol!$D$5="OFF","",IF(F23="","  ",IF(AND(F23&lt;&gt;"",F23&lt;&gt;Sol!F23),"*"," ")))</f>
        <v xml:space="preserve">  </v>
      </c>
      <c r="H23" s="9"/>
      <c r="I23" s="9"/>
      <c r="J23" s="118"/>
      <c r="K23" s="12"/>
      <c r="L23" s="12"/>
      <c r="M23" s="12"/>
      <c r="N23" s="13"/>
      <c r="T23" s="43"/>
      <c r="X23" s="43"/>
    </row>
    <row r="24" spans="1:29" ht="15" customHeight="1" x14ac:dyDescent="0.25">
      <c r="B24" s="8"/>
      <c r="C24" s="24"/>
      <c r="D24" s="40" t="s">
        <v>33</v>
      </c>
      <c r="E24" s="27"/>
      <c r="F24" s="9"/>
      <c r="G24" s="9"/>
      <c r="H24" s="10"/>
      <c r="I24" s="75" t="str">
        <f>IF(Sol!$D$5="OFF","",IF(H24="","  ",IF(AND(H24&lt;&gt;"",H24&lt;&gt;Sol!H24),"*"," ")))</f>
        <v xml:space="preserve">  </v>
      </c>
      <c r="J24" s="118"/>
      <c r="K24" s="12"/>
      <c r="L24" s="12"/>
      <c r="M24" s="12"/>
      <c r="N24" s="13"/>
      <c r="T24" s="43"/>
      <c r="X24" s="43"/>
    </row>
    <row r="25" spans="1:29" ht="15" customHeight="1" thickBot="1" x14ac:dyDescent="0.3">
      <c r="B25" s="8"/>
      <c r="C25" s="9" t="s">
        <v>5</v>
      </c>
      <c r="D25" s="9"/>
      <c r="E25" s="9"/>
      <c r="F25" s="9"/>
      <c r="G25" s="9"/>
      <c r="H25" s="81"/>
      <c r="I25" s="75" t="str">
        <f>IF(Sol!$D$5="OFF","",IF(H25="","  ",IF(AND(H25&lt;&gt;"",H25&lt;&gt;Sol!H25),"*"," ")))</f>
        <v xml:space="preserve">  </v>
      </c>
      <c r="J25" s="118"/>
      <c r="K25" s="12"/>
      <c r="L25" s="12"/>
      <c r="M25" s="12"/>
      <c r="X25" s="12"/>
    </row>
    <row r="26" spans="1:29" ht="15" customHeight="1" thickTop="1" x14ac:dyDescent="0.25">
      <c r="B26" s="18"/>
      <c r="C26" s="19"/>
      <c r="D26" s="19"/>
      <c r="E26" s="19"/>
      <c r="F26" s="19"/>
      <c r="G26" s="19"/>
      <c r="H26" s="19"/>
      <c r="I26" s="19"/>
      <c r="J26" s="119"/>
      <c r="K26" s="16"/>
      <c r="L26" s="16"/>
      <c r="M26" s="16"/>
      <c r="X26" s="82"/>
    </row>
    <row r="27" spans="1:29" ht="15" customHeight="1" x14ac:dyDescent="0.25">
      <c r="L27" s="21"/>
      <c r="M27" s="21"/>
      <c r="X27" s="21"/>
    </row>
    <row r="28" spans="1:29" ht="18" customHeight="1" x14ac:dyDescent="0.25">
      <c r="A28" s="77" t="s">
        <v>6</v>
      </c>
      <c r="B28" s="165" t="s">
        <v>51</v>
      </c>
      <c r="C28" s="154"/>
      <c r="D28" s="154"/>
      <c r="E28" s="154"/>
      <c r="F28" s="154"/>
      <c r="G28" s="154"/>
      <c r="H28" s="154"/>
      <c r="I28" s="154"/>
      <c r="J28" s="154"/>
      <c r="K28" s="173"/>
      <c r="L28" s="4"/>
      <c r="M28" s="4"/>
      <c r="X28" s="4"/>
    </row>
    <row r="29" spans="1:29" ht="15" customHeight="1" x14ac:dyDescent="0.25">
      <c r="B29" s="185" t="s">
        <v>86</v>
      </c>
      <c r="C29" s="186"/>
      <c r="D29" s="186"/>
      <c r="E29" s="186"/>
      <c r="F29" s="186"/>
      <c r="G29" s="186"/>
      <c r="H29" s="186"/>
      <c r="I29" s="186"/>
      <c r="J29" s="186"/>
      <c r="K29" s="187"/>
      <c r="L29" s="4"/>
      <c r="M29" s="4"/>
      <c r="X29" s="4"/>
    </row>
    <row r="30" spans="1:29" ht="15" customHeight="1" x14ac:dyDescent="0.25">
      <c r="B30" s="169"/>
      <c r="C30" s="159"/>
      <c r="D30" s="159"/>
      <c r="E30" s="159"/>
      <c r="F30" s="159"/>
      <c r="G30" s="159"/>
      <c r="H30" s="159"/>
      <c r="I30" s="159"/>
      <c r="J30" s="159"/>
      <c r="K30" s="188"/>
      <c r="L30" s="78" t="str">
        <f>IF(Sol!$D$5="OFF","",IF(B30="","  ",IF(AND(B30&lt;&gt;"",B30&lt;&gt;Sol!B30),"*"," ")))</f>
        <v xml:space="preserve">  </v>
      </c>
      <c r="M30" s="4"/>
      <c r="X30" s="4"/>
    </row>
    <row r="31" spans="1:29" x14ac:dyDescent="0.25">
      <c r="B31" s="5"/>
      <c r="C31" s="6"/>
      <c r="D31" s="6"/>
      <c r="E31" s="6"/>
      <c r="F31" s="6"/>
      <c r="G31" s="6"/>
      <c r="H31" s="6"/>
      <c r="I31" s="6"/>
      <c r="J31" s="6"/>
      <c r="K31" s="7"/>
      <c r="L31" s="4"/>
      <c r="M31" s="4"/>
      <c r="S31" s="43"/>
      <c r="X31" s="43" t="s">
        <v>89</v>
      </c>
    </row>
    <row r="32" spans="1:29" ht="15" customHeight="1" x14ac:dyDescent="0.25">
      <c r="B32" s="8"/>
      <c r="C32" s="89" t="s">
        <v>87</v>
      </c>
      <c r="D32" s="9"/>
      <c r="E32" s="9"/>
      <c r="F32" s="9"/>
      <c r="G32" s="9"/>
      <c r="H32" s="9"/>
      <c r="I32" s="9"/>
      <c r="J32" s="10"/>
      <c r="K32" s="76" t="str">
        <f>IF(Sol!$D$5="OFF","",IF(J32="","  ",IF(AND(J32&lt;&gt;"",J32&lt;&gt;Sol!J32),"*"," ")))</f>
        <v xml:space="preserve">  </v>
      </c>
      <c r="L32" s="12"/>
      <c r="M32" s="12"/>
      <c r="S32" s="43"/>
      <c r="X32" s="43" t="s">
        <v>90</v>
      </c>
    </row>
    <row r="33" spans="1:24" ht="15" customHeight="1" x14ac:dyDescent="0.25">
      <c r="B33" s="8"/>
      <c r="C33" s="174"/>
      <c r="D33" s="175"/>
      <c r="E33" s="75" t="str">
        <f>IF(Sol!$D$5="OFF","",IF(C33="","  ",IF(AND(C33&lt;&gt;"",C33&lt;&gt;Sol!C33),"*"," ")))</f>
        <v xml:space="preserve">  </v>
      </c>
      <c r="F33" s="25"/>
      <c r="G33" s="22"/>
      <c r="H33" s="10"/>
      <c r="I33" s="75" t="str">
        <f>IF(Sol!$D$5="OFF","",IF(H33="","  ",IF(AND(H33&lt;&gt;"",H33&lt;&gt;Sol!H33),"*"," ")))</f>
        <v xml:space="preserve">  </v>
      </c>
      <c r="J33" s="14" t="s">
        <v>4</v>
      </c>
      <c r="K33" s="15"/>
      <c r="L33" s="16"/>
      <c r="M33" s="16"/>
      <c r="S33" s="43"/>
      <c r="X33" s="43" t="s">
        <v>91</v>
      </c>
    </row>
    <row r="34" spans="1:24" ht="15" customHeight="1" x14ac:dyDescent="0.25">
      <c r="B34" s="8"/>
      <c r="C34" s="174"/>
      <c r="D34" s="175"/>
      <c r="E34" s="75" t="str">
        <f>IF(Sol!$D$5="OFF","",IF(C34="","  ",IF(AND(C34&lt;&gt;"",C34&lt;&gt;Sol!C34),"*"," ")))</f>
        <v xml:space="preserve">  </v>
      </c>
      <c r="F34" s="25"/>
      <c r="G34" s="96"/>
      <c r="H34" s="80"/>
      <c r="I34" s="75" t="str">
        <f>IF(Sol!$D$5="OFF","",IF(H34="","  ",IF(AND(H34&lt;&gt;"",H34&lt;&gt;Sol!H34),"*"," ")))</f>
        <v xml:space="preserve">  </v>
      </c>
      <c r="J34" s="14" t="s">
        <v>4</v>
      </c>
      <c r="K34" s="15"/>
      <c r="L34" s="16"/>
      <c r="M34" s="16"/>
      <c r="S34" s="43"/>
      <c r="X34" s="43" t="s">
        <v>7</v>
      </c>
    </row>
    <row r="35" spans="1:24" ht="15" customHeight="1" x14ac:dyDescent="0.25">
      <c r="B35" s="8"/>
      <c r="C35" s="174"/>
      <c r="D35" s="175"/>
      <c r="E35" s="75" t="str">
        <f>IF(Sol!$D$5="OFF","",IF(C35="","  ",IF(AND(C35&lt;&gt;"",C35&lt;&gt;Sol!C35),"*"," ")))</f>
        <v xml:space="preserve">  </v>
      </c>
      <c r="F35" s="9"/>
      <c r="G35" s="9"/>
      <c r="H35" s="9"/>
      <c r="I35" s="9"/>
      <c r="J35" s="80"/>
      <c r="K35" s="76" t="str">
        <f>IF(Sol!$D$5="OFF","",IF(J35="","  ",IF(AND(J35&lt;&gt;"",J35&lt;&gt;Sol!J35),"*"," ")))</f>
        <v xml:space="preserve">  </v>
      </c>
      <c r="L35" s="12"/>
      <c r="M35" s="12"/>
      <c r="S35" s="43"/>
      <c r="X35" s="43" t="s">
        <v>54</v>
      </c>
    </row>
    <row r="36" spans="1:24" ht="15" customHeight="1" thickBot="1" x14ac:dyDescent="0.3">
      <c r="B36" s="8"/>
      <c r="C36" s="89" t="s">
        <v>88</v>
      </c>
      <c r="D36" s="9"/>
      <c r="E36" s="9"/>
      <c r="F36" s="9"/>
      <c r="G36" s="9"/>
      <c r="H36" s="9"/>
      <c r="I36" s="9"/>
      <c r="J36" s="81"/>
      <c r="K36" s="76" t="str">
        <f>IF(Sol!$D$5="OFF","",IF(J36="","  ",IF(AND(J36&lt;&gt;"",J36&lt;&gt;Sol!J36),"*"," ")))</f>
        <v xml:space="preserve">  </v>
      </c>
      <c r="L36" s="12"/>
      <c r="M36" s="12"/>
    </row>
    <row r="37" spans="1:24" ht="13.8" thickTop="1" x14ac:dyDescent="0.25">
      <c r="B37" s="18"/>
      <c r="C37" s="19"/>
      <c r="D37" s="19"/>
      <c r="E37" s="19"/>
      <c r="F37" s="19"/>
      <c r="G37" s="19"/>
      <c r="H37" s="19"/>
      <c r="I37" s="19"/>
      <c r="J37" s="19"/>
      <c r="K37" s="20"/>
      <c r="L37" s="16"/>
      <c r="M37" s="16"/>
    </row>
    <row r="38" spans="1:24" x14ac:dyDescent="0.25">
      <c r="C38" s="13"/>
      <c r="D38" s="13"/>
      <c r="E38" s="13"/>
    </row>
    <row r="39" spans="1:24" ht="18" customHeight="1" x14ac:dyDescent="0.25">
      <c r="A39" s="77" t="s">
        <v>8</v>
      </c>
      <c r="B39" s="97"/>
      <c r="C39" s="98"/>
      <c r="D39" s="98"/>
      <c r="E39" s="154" t="s">
        <v>51</v>
      </c>
      <c r="F39" s="155"/>
      <c r="G39" s="155"/>
      <c r="H39" s="155"/>
      <c r="I39" s="155"/>
      <c r="J39" s="155"/>
      <c r="K39" s="155"/>
      <c r="L39" s="155"/>
      <c r="M39" s="155"/>
      <c r="N39" s="121"/>
      <c r="O39" s="121"/>
      <c r="P39" s="121"/>
      <c r="Q39" s="121"/>
      <c r="R39" s="121"/>
      <c r="S39" s="122"/>
    </row>
    <row r="40" spans="1:24" ht="15" customHeight="1" x14ac:dyDescent="0.25">
      <c r="B40" s="120"/>
      <c r="C40" s="112"/>
      <c r="D40" s="112"/>
      <c r="E40" s="152" t="s">
        <v>32</v>
      </c>
      <c r="F40" s="153"/>
      <c r="G40" s="153"/>
      <c r="H40" s="153"/>
      <c r="I40" s="153"/>
      <c r="J40" s="153"/>
      <c r="K40" s="153"/>
      <c r="L40" s="153"/>
      <c r="M40" s="153"/>
      <c r="N40" s="112"/>
      <c r="O40" s="112"/>
      <c r="P40" s="112"/>
      <c r="Q40" s="112"/>
      <c r="R40" s="112"/>
      <c r="S40" s="7"/>
    </row>
    <row r="41" spans="1:24" ht="15" customHeight="1" x14ac:dyDescent="0.25">
      <c r="B41" s="113"/>
      <c r="C41" s="114"/>
      <c r="D41" s="114"/>
      <c r="E41" s="158"/>
      <c r="F41" s="159"/>
      <c r="G41" s="159"/>
      <c r="H41" s="159"/>
      <c r="I41" s="159"/>
      <c r="J41" s="159"/>
      <c r="K41" s="159"/>
      <c r="L41" s="159"/>
      <c r="M41" s="160"/>
      <c r="N41" s="115"/>
      <c r="O41" s="115"/>
      <c r="P41" s="115"/>
      <c r="Q41" s="115"/>
      <c r="R41" s="115"/>
      <c r="S41" s="116"/>
      <c r="X41" t="s">
        <v>13</v>
      </c>
    </row>
    <row r="42" spans="1:24" x14ac:dyDescent="0.25">
      <c r="B42" s="5"/>
      <c r="C42" s="6"/>
      <c r="D42" s="6"/>
      <c r="E42" s="6"/>
      <c r="F42" s="6"/>
      <c r="G42" s="6"/>
      <c r="H42" s="6"/>
      <c r="I42" s="6"/>
      <c r="J42" s="6"/>
      <c r="K42" s="6"/>
      <c r="L42" s="25"/>
      <c r="M42" s="25"/>
      <c r="N42" s="25"/>
      <c r="O42" s="25"/>
      <c r="P42" s="25"/>
      <c r="Q42" s="25"/>
      <c r="R42" s="25"/>
      <c r="S42" s="7"/>
      <c r="T42" s="43"/>
      <c r="X42" s="43" t="s">
        <v>12</v>
      </c>
    </row>
    <row r="43" spans="1:24" x14ac:dyDescent="0.25">
      <c r="B43" s="5"/>
      <c r="C43" s="150" t="s">
        <v>9</v>
      </c>
      <c r="D43" s="150"/>
      <c r="E43" s="150"/>
      <c r="F43" s="150"/>
      <c r="G43" s="150"/>
      <c r="H43" s="150"/>
      <c r="I43" s="150"/>
      <c r="J43" s="150"/>
      <c r="K43" s="6"/>
      <c r="L43" s="150" t="s">
        <v>10</v>
      </c>
      <c r="M43" s="150"/>
      <c r="N43" s="150"/>
      <c r="O43" s="150"/>
      <c r="P43" s="150"/>
      <c r="Q43" s="150"/>
      <c r="R43" s="150"/>
      <c r="S43" s="7"/>
      <c r="T43" s="43"/>
      <c r="X43" s="43" t="s">
        <v>92</v>
      </c>
    </row>
    <row r="44" spans="1:24" x14ac:dyDescent="0.25">
      <c r="B44" s="5"/>
      <c r="C44" s="23" t="s">
        <v>18</v>
      </c>
      <c r="D44" s="23"/>
      <c r="E44" s="23"/>
      <c r="F44" s="6"/>
      <c r="G44" s="6"/>
      <c r="H44" s="6"/>
      <c r="I44" s="6"/>
      <c r="J44" s="6"/>
      <c r="K44" s="6"/>
      <c r="L44" s="23" t="s">
        <v>24</v>
      </c>
      <c r="M44" s="23"/>
      <c r="N44" s="25"/>
      <c r="O44" s="25"/>
      <c r="P44" s="25"/>
      <c r="Q44" s="25"/>
      <c r="R44" s="25"/>
      <c r="S44" s="7"/>
      <c r="T44" s="43"/>
      <c r="X44" s="43" t="s">
        <v>11</v>
      </c>
    </row>
    <row r="45" spans="1:24" ht="15" customHeight="1" x14ac:dyDescent="0.25">
      <c r="B45" s="5"/>
      <c r="C45" s="156"/>
      <c r="D45" s="157"/>
      <c r="E45" s="75" t="str">
        <f>IF(Sol!$D$5="OFF","",IF(C45="","  ",IF(AND(C45&lt;&gt;"",C45&lt;&gt;Sol!C45),"*"," ")))</f>
        <v xml:space="preserve">  </v>
      </c>
      <c r="F45" s="6"/>
      <c r="G45" s="6"/>
      <c r="H45" s="37"/>
      <c r="I45" s="75" t="str">
        <f>IF(Sol!$D$5="OFF","",IF(H45="","  ",IF(AND(H45&lt;&gt;"",H45&lt;&gt;Sol!H45),"*"," ")))</f>
        <v xml:space="preserve">  </v>
      </c>
      <c r="J45" s="6"/>
      <c r="K45" s="6"/>
      <c r="L45" s="156"/>
      <c r="M45" s="157"/>
      <c r="N45" s="6"/>
      <c r="O45" s="6"/>
      <c r="P45" s="10"/>
      <c r="Q45" s="75" t="str">
        <f>IF(Sol!$D$5="OFF","",IF(P45="","  ",IF(AND(P45&lt;&gt;"",P45&lt;&gt;Sol!P45),"*"," ")))</f>
        <v xml:space="preserve">  </v>
      </c>
      <c r="R45" s="6"/>
      <c r="S45" s="7"/>
      <c r="T45" s="43"/>
      <c r="X45" s="43" t="s">
        <v>93</v>
      </c>
    </row>
    <row r="46" spans="1:24" ht="15" customHeight="1" x14ac:dyDescent="0.25">
      <c r="B46" s="5"/>
      <c r="C46" s="156"/>
      <c r="D46" s="157"/>
      <c r="E46" s="75" t="str">
        <f>IF(Sol!$D$5="OFF","",IF(C46="","  ",IF(AND(C46&lt;&gt;"",C46&lt;&gt;Sol!C46),"*"," ")))</f>
        <v xml:space="preserve">  </v>
      </c>
      <c r="F46" s="6"/>
      <c r="G46" s="6"/>
      <c r="H46" s="83"/>
      <c r="I46" s="75" t="str">
        <f>IF(Sol!$D$5="OFF","",IF(H46="","  ",IF(AND(H46&lt;&gt;"",H46&lt;&gt;Sol!H46),"*"," ")))</f>
        <v xml:space="preserve">  </v>
      </c>
      <c r="J46" s="6"/>
      <c r="K46" s="6"/>
      <c r="L46" s="156"/>
      <c r="M46" s="157"/>
      <c r="N46" s="6"/>
      <c r="O46" s="6"/>
      <c r="P46" s="41"/>
      <c r="Q46" s="75" t="str">
        <f>IF(Sol!$D$5="OFF","",IF(P46="","  ",IF(AND(P46&lt;&gt;"",P46&lt;&gt;Sol!P46),"*"," ")))</f>
        <v xml:space="preserve">  </v>
      </c>
      <c r="R46" s="6"/>
      <c r="S46" s="7"/>
      <c r="T46" s="43"/>
      <c r="X46" s="43" t="s">
        <v>30</v>
      </c>
    </row>
    <row r="47" spans="1:24" ht="15" customHeight="1" x14ac:dyDescent="0.25">
      <c r="B47" s="5"/>
      <c r="C47" s="156"/>
      <c r="D47" s="157"/>
      <c r="E47" s="75" t="str">
        <f>IF(Sol!$D$5="OFF","",IF(C47="","  ",IF(AND(C47&lt;&gt;"",C47&lt;&gt;Sol!C47),"*"," ")))</f>
        <v xml:space="preserve">  </v>
      </c>
      <c r="F47" s="6"/>
      <c r="G47" s="6"/>
      <c r="H47" s="83"/>
      <c r="I47" s="75" t="str">
        <f>IF(Sol!$D$5="OFF","",IF(H47="","  ",IF(AND(H47&lt;&gt;"",H47&lt;&gt;Sol!H47),"*"," ")))</f>
        <v xml:space="preserve">  </v>
      </c>
      <c r="J47" s="6"/>
      <c r="K47" s="6"/>
      <c r="L47" s="156"/>
      <c r="M47" s="157"/>
      <c r="N47" s="6"/>
      <c r="O47" s="6"/>
      <c r="P47" s="80"/>
      <c r="Q47" s="75" t="str">
        <f>IF(Sol!$D$5="OFF","",IF(P47="","  ",IF(AND(P47&lt;&gt;"",P47&lt;&gt;Sol!P47),"*"," ")))</f>
        <v xml:space="preserve">  </v>
      </c>
      <c r="R47" s="6"/>
      <c r="S47" s="7"/>
      <c r="T47" s="43"/>
      <c r="X47" s="43" t="s">
        <v>19</v>
      </c>
    </row>
    <row r="48" spans="1:24" ht="15" customHeight="1" x14ac:dyDescent="0.25">
      <c r="B48" s="5"/>
      <c r="C48" s="156"/>
      <c r="D48" s="157"/>
      <c r="E48" s="75" t="str">
        <f>IF(Sol!$D$5="OFF","",IF(C48="","  ",IF(AND(C48&lt;&gt;"",C48&lt;&gt;Sol!C48),"*"," ")))</f>
        <v xml:space="preserve">  </v>
      </c>
      <c r="F48" s="6"/>
      <c r="G48" s="6"/>
      <c r="H48" s="83"/>
      <c r="I48" s="75" t="str">
        <f>IF(Sol!$D$5="OFF","",IF(H48="","  ",IF(AND(H48&lt;&gt;"",H48&lt;&gt;Sol!H48),"*"," ")))</f>
        <v xml:space="preserve">  </v>
      </c>
      <c r="J48" s="6"/>
      <c r="K48" s="6"/>
      <c r="L48" s="161" t="s">
        <v>31</v>
      </c>
      <c r="M48" s="162"/>
      <c r="N48" s="25"/>
      <c r="O48" s="25"/>
      <c r="P48" s="25"/>
      <c r="Q48" s="25"/>
      <c r="R48" s="10"/>
      <c r="S48" s="76" t="str">
        <f>IF(Sol!$D$5="OFF","",IF(R48="","  ",IF(AND(R48&lt;&gt;"",R48&lt;&gt;Sol!R48),"*"," ")))</f>
        <v xml:space="preserve">  </v>
      </c>
      <c r="T48" s="43"/>
      <c r="X48" s="43" t="s">
        <v>34</v>
      </c>
    </row>
    <row r="49" spans="2:24" ht="15" customHeight="1" x14ac:dyDescent="0.25">
      <c r="B49" s="5"/>
      <c r="C49" s="156"/>
      <c r="D49" s="157"/>
      <c r="E49" s="75" t="str">
        <f>IF(Sol!$D$5="OFF","",IF(C49="","  ",IF(AND(C49&lt;&gt;"",C49&lt;&gt;Sol!C49),"*"," ")))</f>
        <v xml:space="preserve">  </v>
      </c>
      <c r="F49" s="6"/>
      <c r="G49" s="6"/>
      <c r="H49" s="80"/>
      <c r="I49" s="75" t="str">
        <f>IF(Sol!$D$5="OFF","",IF(H49="","  ",IF(AND(H49&lt;&gt;"",H49&lt;&gt;Sol!H49),"*"," ")))</f>
        <v xml:space="preserve">  </v>
      </c>
      <c r="J49" s="6"/>
      <c r="K49" s="6"/>
      <c r="L49" s="29" t="s">
        <v>26</v>
      </c>
      <c r="M49" s="28"/>
      <c r="N49" s="25"/>
      <c r="O49" s="25"/>
      <c r="P49" s="25"/>
      <c r="Q49" s="25"/>
      <c r="R49" s="22"/>
      <c r="S49" s="7"/>
      <c r="T49" s="43"/>
      <c r="X49" s="43" t="s">
        <v>55</v>
      </c>
    </row>
    <row r="50" spans="2:24" ht="15" customHeight="1" x14ac:dyDescent="0.25">
      <c r="B50" s="5"/>
      <c r="C50" s="161" t="s">
        <v>29</v>
      </c>
      <c r="D50" s="162"/>
      <c r="E50" s="27"/>
      <c r="F50" s="6"/>
      <c r="G50" s="6"/>
      <c r="H50" s="6"/>
      <c r="I50" s="6"/>
      <c r="J50" s="10"/>
      <c r="K50" s="75" t="str">
        <f>IF(Sol!$D$5="OFF","",IF(J50="","  ",IF(AND(J50&lt;&gt;"",J50&lt;&gt;Sol!J50),"*"," ")))</f>
        <v xml:space="preserve">  </v>
      </c>
      <c r="L50" s="156"/>
      <c r="M50" s="157"/>
      <c r="N50" s="25"/>
      <c r="O50" s="25"/>
      <c r="P50" s="25"/>
      <c r="Q50" s="25"/>
      <c r="R50" s="80"/>
      <c r="S50" s="76" t="str">
        <f>IF(Sol!$D$5="OFF","",IF(R50="","  ",IF(AND(R50&lt;&gt;"",R50&lt;&gt;Sol!R50),"*"," ")))</f>
        <v xml:space="preserve">  </v>
      </c>
      <c r="T50" s="43"/>
      <c r="X50" s="43" t="s">
        <v>22</v>
      </c>
    </row>
    <row r="51" spans="2:24" ht="15" customHeight="1" x14ac:dyDescent="0.25">
      <c r="B51" s="5"/>
      <c r="C51" s="29" t="s">
        <v>74</v>
      </c>
      <c r="D51" s="28"/>
      <c r="E51" s="27"/>
      <c r="F51" s="6"/>
      <c r="G51" s="6"/>
      <c r="H51" s="6"/>
      <c r="I51" s="6"/>
      <c r="J51" s="22"/>
      <c r="K51" s="6"/>
      <c r="L51" s="23" t="s">
        <v>27</v>
      </c>
      <c r="M51" s="28"/>
      <c r="N51" s="25"/>
      <c r="O51" s="25"/>
      <c r="P51" s="25"/>
      <c r="Q51" s="25"/>
      <c r="R51" s="37"/>
      <c r="S51" s="76" t="str">
        <f>IF(Sol!$D$5="OFF","",IF(R51="","  ",IF(AND(R51&lt;&gt;"",R51&lt;&gt;Sol!R51),"*"," ")))</f>
        <v xml:space="preserve">  </v>
      </c>
      <c r="T51" s="43"/>
      <c r="X51" s="43" t="s">
        <v>20</v>
      </c>
    </row>
    <row r="52" spans="2:24" ht="15" customHeight="1" x14ac:dyDescent="0.25">
      <c r="B52" s="5"/>
      <c r="C52" s="26" t="s">
        <v>22</v>
      </c>
      <c r="D52" s="28"/>
      <c r="E52" s="27"/>
      <c r="F52" s="10"/>
      <c r="G52" s="75" t="str">
        <f>IF(Sol!$D$5="OFF","",IF(F52="","  ",IF(AND(F52&lt;&gt;"",F52&lt;&gt;Sol!F52),"*"," ")))</f>
        <v xml:space="preserve">  </v>
      </c>
      <c r="H52" s="6"/>
      <c r="I52" s="6"/>
      <c r="J52" s="22"/>
      <c r="K52" s="6"/>
      <c r="L52" s="6"/>
      <c r="M52" s="17"/>
      <c r="N52" s="27"/>
      <c r="O52" s="6"/>
      <c r="P52" s="6"/>
      <c r="Q52" s="6"/>
      <c r="R52" s="6"/>
      <c r="S52" s="111"/>
      <c r="T52" s="43"/>
      <c r="X52" s="43" t="s">
        <v>21</v>
      </c>
    </row>
    <row r="53" spans="2:24" ht="15" customHeight="1" x14ac:dyDescent="0.25">
      <c r="B53" s="5"/>
      <c r="C53" s="27"/>
      <c r="D53" s="42"/>
      <c r="E53" s="75" t="str">
        <f>IF(Sol!$D$5="OFF","",IF(D53="","  ",IF(AND(D53&lt;&gt;"",D53&lt;&gt;Sol!D53),"*"," ")))</f>
        <v xml:space="preserve">  </v>
      </c>
      <c r="F53" s="80"/>
      <c r="G53" s="75" t="str">
        <f>IF(Sol!$D$5="OFF","",IF(F53="","  ",IF(AND(F53&lt;&gt;"",F53&lt;&gt;Sol!F53),"*"," ")))</f>
        <v xml:space="preserve">  </v>
      </c>
      <c r="H53" s="10"/>
      <c r="I53" s="75" t="str">
        <f>IF(Sol!$D$5="OFF","",IF(H53="","  ",IF(AND(H53&lt;&gt;"",H53&lt;&gt;Sol!H53),"*"," ")))</f>
        <v xml:space="preserve">  </v>
      </c>
      <c r="J53" s="22"/>
      <c r="K53" s="6"/>
      <c r="L53" s="150" t="s">
        <v>94</v>
      </c>
      <c r="M53" s="151"/>
      <c r="N53" s="151"/>
      <c r="O53" s="151"/>
      <c r="P53" s="151"/>
      <c r="Q53" s="151"/>
      <c r="R53" s="151"/>
      <c r="S53" s="111"/>
      <c r="T53" s="43"/>
      <c r="X53" s="43" t="s">
        <v>25</v>
      </c>
    </row>
    <row r="54" spans="2:24" ht="14.1" customHeight="1" x14ac:dyDescent="0.25">
      <c r="B54" s="5"/>
      <c r="C54" s="17"/>
      <c r="D54" s="28"/>
      <c r="E54" s="27"/>
      <c r="F54" s="6"/>
      <c r="G54" s="6"/>
      <c r="H54" s="6"/>
      <c r="I54" s="6"/>
      <c r="J54" s="22"/>
      <c r="K54" s="6"/>
      <c r="L54" s="29" t="s">
        <v>92</v>
      </c>
      <c r="M54" s="17"/>
      <c r="N54" s="17"/>
      <c r="O54" s="17"/>
      <c r="P54" s="10"/>
      <c r="Q54" s="75" t="str">
        <f>IF(Sol!$D$5="OFF","",IF(P54="","  ",IF(AND(P54&lt;&gt;"",P54&lt;&gt;Sol!P54),"*"," ")))</f>
        <v xml:space="preserve">  </v>
      </c>
      <c r="R54" s="17"/>
      <c r="S54" s="111"/>
      <c r="T54" s="43"/>
      <c r="X54" s="43" t="s">
        <v>23</v>
      </c>
    </row>
    <row r="55" spans="2:24" ht="15" customHeight="1" x14ac:dyDescent="0.25">
      <c r="B55" s="5"/>
      <c r="C55" s="26" t="s">
        <v>23</v>
      </c>
      <c r="D55" s="28"/>
      <c r="E55" s="27"/>
      <c r="F55" s="10"/>
      <c r="G55" s="75" t="str">
        <f>IF(Sol!$D$5="OFF","",IF(F55="","  ",IF(AND(F55&lt;&gt;"",F55&lt;&gt;Sol!F55),"*"," ")))</f>
        <v xml:space="preserve">  </v>
      </c>
      <c r="H55" s="6"/>
      <c r="I55" s="6"/>
      <c r="J55" s="22"/>
      <c r="K55" s="6"/>
      <c r="L55" s="29" t="s">
        <v>95</v>
      </c>
      <c r="M55" s="17"/>
      <c r="N55" s="17"/>
      <c r="O55" s="17"/>
      <c r="P55" s="80"/>
      <c r="Q55" s="75" t="str">
        <f>IF(Sol!$D$5="OFF","",IF(P55="","  ",IF(AND(P55&lt;&gt;"",P55&lt;&gt;Sol!P55),"*"," ")))</f>
        <v xml:space="preserve">  </v>
      </c>
      <c r="R55" s="17"/>
      <c r="S55" s="111"/>
    </row>
    <row r="56" spans="2:24" ht="15" customHeight="1" x14ac:dyDescent="0.25">
      <c r="B56" s="5"/>
      <c r="C56" s="27"/>
      <c r="D56" s="42"/>
      <c r="E56" s="75" t="str">
        <f>IF(Sol!$D$5="OFF","",IF(D56="","  ",IF(AND(D56&lt;&gt;"",D56&lt;&gt;Sol!D56),"*"," ")))</f>
        <v xml:space="preserve">  </v>
      </c>
      <c r="F56" s="80"/>
      <c r="G56" s="75" t="str">
        <f>IF(Sol!$D$5="OFF","",IF(F56="","  ",IF(AND(F56&lt;&gt;"",F56&lt;&gt;Sol!F56),"*"," ")))</f>
        <v xml:space="preserve">  </v>
      </c>
      <c r="H56" s="79"/>
      <c r="I56" s="75" t="str">
        <f>IF(Sol!$D$5="OFF","",IF(H56="","  ",IF(AND(H56&lt;&gt;"",H56&lt;&gt;Sol!H56),"*"," ")))</f>
        <v xml:space="preserve">  </v>
      </c>
      <c r="J56" s="22"/>
      <c r="K56" s="6"/>
      <c r="L56" s="29" t="s">
        <v>96</v>
      </c>
      <c r="M56" s="17"/>
      <c r="N56" s="17"/>
      <c r="O56" s="17"/>
      <c r="P56" s="17"/>
      <c r="Q56" s="17"/>
      <c r="R56" s="80"/>
      <c r="S56" s="76" t="str">
        <f>IF(Sol!$D$5="OFF","",IF(R56="","  ",IF(AND(R56&lt;&gt;"",R56&lt;&gt;Sol!R56),"*"," ")))</f>
        <v xml:space="preserve">  </v>
      </c>
    </row>
    <row r="57" spans="2:24" ht="15" customHeight="1" x14ac:dyDescent="0.25">
      <c r="B57" s="5"/>
      <c r="C57" s="17"/>
      <c r="D57" s="28" t="s">
        <v>56</v>
      </c>
      <c r="E57" s="27"/>
      <c r="F57" s="6"/>
      <c r="G57" s="6"/>
      <c r="H57" s="6"/>
      <c r="I57" s="6"/>
      <c r="J57" s="80"/>
      <c r="K57" s="75" t="str">
        <f>IF(Sol!$D$5="OFF","",IF(J57="","  ",IF(AND(J57&lt;&gt;"",J57&lt;&gt;Sol!J57),"*"," ")))</f>
        <v xml:space="preserve">  </v>
      </c>
      <c r="L57" s="29"/>
      <c r="M57" s="17"/>
      <c r="N57" s="17"/>
      <c r="O57" s="17"/>
      <c r="P57" s="17"/>
      <c r="Q57" s="17"/>
      <c r="R57" s="17"/>
      <c r="S57" s="111"/>
    </row>
    <row r="58" spans="2:24" ht="15" customHeight="1" thickBot="1" x14ac:dyDescent="0.3">
      <c r="B58" s="5"/>
      <c r="C58" s="23" t="s">
        <v>14</v>
      </c>
      <c r="D58" s="28"/>
      <c r="E58" s="27"/>
      <c r="F58" s="6"/>
      <c r="G58" s="6"/>
      <c r="H58" s="6"/>
      <c r="I58" s="6"/>
      <c r="J58" s="81"/>
      <c r="K58" s="75" t="str">
        <f>IF(Sol!$D$5="OFF","",IF(J58="","  ",IF(AND(J58&lt;&gt;"",J58&lt;&gt;Sol!J58),"*"," ")))</f>
        <v xml:space="preserve">  </v>
      </c>
      <c r="L58" s="29" t="s">
        <v>97</v>
      </c>
      <c r="M58" s="17"/>
      <c r="N58" s="17"/>
      <c r="O58" s="17"/>
      <c r="P58" s="17"/>
      <c r="Q58" s="17"/>
      <c r="R58" s="149"/>
      <c r="S58" s="76" t="str">
        <f>IF(Sol!$D$5="OFF","",IF(R58="","  ",IF(AND(R58&lt;&gt;"",R58&lt;&gt;Sol!R58),"*"," ")))</f>
        <v xml:space="preserve">  </v>
      </c>
    </row>
    <row r="59" spans="2:24" ht="13.8" thickTop="1" x14ac:dyDescent="0.25">
      <c r="B59" s="30"/>
      <c r="C59" s="31"/>
      <c r="D59" s="32"/>
      <c r="E59" s="33"/>
      <c r="F59" s="34"/>
      <c r="G59" s="34"/>
      <c r="H59" s="34"/>
      <c r="I59" s="34"/>
      <c r="J59" s="35"/>
      <c r="K59" s="34"/>
      <c r="L59" s="31"/>
      <c r="M59" s="32"/>
      <c r="N59" s="34"/>
      <c r="O59" s="34"/>
      <c r="P59" s="34"/>
      <c r="Q59" s="34"/>
      <c r="R59" s="35"/>
      <c r="S59" s="36"/>
    </row>
    <row r="62" spans="2:24" x14ac:dyDescent="0.25">
      <c r="B62" s="102"/>
      <c r="C62" s="103"/>
      <c r="D62" s="103"/>
      <c r="E62" s="103"/>
      <c r="F62" s="103"/>
      <c r="G62" s="103"/>
      <c r="H62" s="103"/>
      <c r="I62" s="104"/>
    </row>
    <row r="63" spans="2:24" x14ac:dyDescent="0.25">
      <c r="B63" s="171" t="s">
        <v>79</v>
      </c>
      <c r="C63" s="172"/>
      <c r="D63" s="109" t="s">
        <v>80</v>
      </c>
      <c r="E63" s="9"/>
      <c r="F63" s="9"/>
      <c r="G63" s="9"/>
      <c r="H63" s="9"/>
      <c r="I63" s="15"/>
      <c r="X63" t="s">
        <v>62</v>
      </c>
    </row>
    <row r="64" spans="2:24" ht="15" customHeight="1" x14ac:dyDescent="0.25">
      <c r="B64" s="183" t="s">
        <v>75</v>
      </c>
      <c r="C64" s="184"/>
      <c r="D64" s="106"/>
      <c r="E64" s="75" t="str">
        <f>IF(Sol!$D$5="OFF","",IF(D64="","  ",IF(AND(D64&lt;&gt;"",D64&lt;&gt;Sol!D64),"*"," ")))</f>
        <v xml:space="preserve">  </v>
      </c>
      <c r="F64" s="41"/>
      <c r="G64" s="75" t="str">
        <f>IF(Sol!$D$5="OFF","",IF(F64="","  ",IF(AND(F64&lt;&gt;"",F64&lt;&gt;Sol!F64),"*"," ")))</f>
        <v xml:space="preserve">  </v>
      </c>
      <c r="H64" s="9"/>
      <c r="I64" s="11"/>
      <c r="X64" t="s">
        <v>98</v>
      </c>
    </row>
    <row r="65" spans="2:24" ht="15" customHeight="1" x14ac:dyDescent="0.25">
      <c r="B65" s="107"/>
      <c r="C65" s="9"/>
      <c r="D65" s="108"/>
      <c r="E65" s="75" t="str">
        <f>IF(Sol!$D$5="OFF","",IF(D65="","  ",IF(AND(D65&lt;&gt;"",D65&lt;&gt;Sol!D65),"*"," ")))</f>
        <v xml:space="preserve">  </v>
      </c>
      <c r="F65" s="9"/>
      <c r="G65" s="14"/>
      <c r="H65" s="41"/>
      <c r="I65" s="76" t="str">
        <f>IF(Sol!$D$5="OFF","",IF(H65="","  ",IF(AND(H65&lt;&gt;"",H65&lt;&gt;Sol!H65),"*"," ")))</f>
        <v xml:space="preserve">  </v>
      </c>
      <c r="X65" t="s">
        <v>60</v>
      </c>
    </row>
    <row r="66" spans="2:24" ht="15" customHeight="1" x14ac:dyDescent="0.25">
      <c r="B66" s="107"/>
      <c r="C66" s="9"/>
      <c r="D66" s="9"/>
      <c r="E66" s="9"/>
      <c r="F66" s="9"/>
      <c r="G66" s="9"/>
      <c r="H66" s="9"/>
      <c r="I66" s="15"/>
      <c r="X66" t="s">
        <v>77</v>
      </c>
    </row>
    <row r="67" spans="2:24" ht="15" customHeight="1" x14ac:dyDescent="0.25">
      <c r="B67" s="163" t="s">
        <v>76</v>
      </c>
      <c r="C67" s="164"/>
      <c r="D67" s="106"/>
      <c r="E67" s="75" t="str">
        <f>IF(Sol!$D$5="OFF","",IF(D67="","  ",IF(AND(D67&lt;&gt;"",D67&lt;&gt;Sol!D67),"*"," ")))</f>
        <v xml:space="preserve">  </v>
      </c>
      <c r="F67" s="41"/>
      <c r="G67" s="75" t="str">
        <f>IF(Sol!$D$5="OFF","",IF(F67="","  ",IF(AND(F67&lt;&gt;"",F67&lt;&gt;Sol!F67),"*"," ")))</f>
        <v xml:space="preserve">  </v>
      </c>
      <c r="H67" s="9"/>
      <c r="I67" s="11"/>
      <c r="X67" t="s">
        <v>78</v>
      </c>
    </row>
    <row r="68" spans="2:24" ht="15" customHeight="1" x14ac:dyDescent="0.25">
      <c r="B68" s="105"/>
      <c r="C68" s="109"/>
      <c r="D68" s="108"/>
      <c r="E68" s="75" t="str">
        <f>IF(Sol!$D$5="OFF","",IF(D68="","  ",IF(AND(D68&lt;&gt;"",D68&lt;&gt;Sol!D68),"*"," ")))</f>
        <v xml:space="preserve">  </v>
      </c>
      <c r="F68" s="9"/>
      <c r="G68" s="14"/>
      <c r="H68" s="41"/>
      <c r="I68" s="76" t="str">
        <f>IF(Sol!$D$5="OFF","",IF(H68="","  ",IF(AND(H68&lt;&gt;"",H68&lt;&gt;Sol!H68),"*"," ")))</f>
        <v xml:space="preserve">  </v>
      </c>
      <c r="X68" t="s">
        <v>93</v>
      </c>
    </row>
    <row r="69" spans="2:24" ht="15" customHeight="1" x14ac:dyDescent="0.25">
      <c r="B69" s="105"/>
      <c r="C69" s="109"/>
      <c r="D69" s="108"/>
      <c r="E69" s="75" t="str">
        <f>IF(Sol!$D$5="OFF","",IF(D69="","  ",IF(AND(D69&lt;&gt;"",D69&lt;&gt;Sol!D69),"*"," ")))</f>
        <v xml:space="preserve">  </v>
      </c>
      <c r="F69" s="9"/>
      <c r="G69" s="14"/>
      <c r="H69" s="41"/>
      <c r="I69" s="76" t="str">
        <f>IF(Sol!$D$5="OFF","",IF(H69="","  ",IF(AND(H69&lt;&gt;"",H69&lt;&gt;Sol!H69),"*"," ")))</f>
        <v xml:space="preserve">  </v>
      </c>
      <c r="X69" t="s">
        <v>57</v>
      </c>
    </row>
    <row r="70" spans="2:24" ht="15" customHeight="1" x14ac:dyDescent="0.25">
      <c r="B70" s="105"/>
      <c r="C70" s="109"/>
      <c r="D70" s="108"/>
      <c r="E70" s="75" t="str">
        <f>IF(Sol!$D$5="OFF","",IF(D70="","  ",IF(AND(D70&lt;&gt;"",D70&lt;&gt;Sol!D70),"*"," ")))</f>
        <v xml:space="preserve">  </v>
      </c>
      <c r="F70" s="9"/>
      <c r="G70" s="14"/>
      <c r="H70" s="41"/>
      <c r="I70" s="76" t="str">
        <f>IF(Sol!$D$5="OFF","",IF(H70="","  ",IF(AND(H70&lt;&gt;"",H70&lt;&gt;Sol!H70),"*"," ")))</f>
        <v xml:space="preserve">  </v>
      </c>
      <c r="X70" t="s">
        <v>66</v>
      </c>
    </row>
    <row r="71" spans="2:24" ht="15" customHeight="1" x14ac:dyDescent="0.25">
      <c r="B71" s="105"/>
      <c r="C71" s="109"/>
      <c r="D71" s="108"/>
      <c r="E71" s="75" t="str">
        <f>IF(Sol!$D$5="OFF","",IF(D71="","  ",IF(AND(D71&lt;&gt;"",D71&lt;&gt;Sol!D71),"*"," ")))</f>
        <v xml:space="preserve">  </v>
      </c>
      <c r="F71" s="9"/>
      <c r="G71" s="14"/>
      <c r="H71" s="41"/>
      <c r="I71" s="76" t="str">
        <f>IF(Sol!$D$5="OFF","",IF(H71="","  ",IF(AND(H71&lt;&gt;"",H71&lt;&gt;Sol!H71),"*"," ")))</f>
        <v xml:space="preserve">  </v>
      </c>
      <c r="X71" t="s">
        <v>69</v>
      </c>
    </row>
    <row r="72" spans="2:24" ht="15" customHeight="1" x14ac:dyDescent="0.25">
      <c r="B72" s="105"/>
      <c r="C72" s="109"/>
      <c r="D72" s="108"/>
      <c r="E72" s="75" t="str">
        <f>IF(Sol!$D$5="OFF","",IF(D72="","  ",IF(AND(D72&lt;&gt;"",D72&lt;&gt;Sol!D72),"*"," ")))</f>
        <v xml:space="preserve">  </v>
      </c>
      <c r="F72" s="9"/>
      <c r="G72" s="14"/>
      <c r="H72" s="41"/>
      <c r="I72" s="76" t="str">
        <f>IF(Sol!$D$5="OFF","",IF(H72="","  ",IF(AND(H72&lt;&gt;"",H72&lt;&gt;Sol!H72),"*"," ")))</f>
        <v xml:space="preserve">  </v>
      </c>
      <c r="X72" t="s">
        <v>68</v>
      </c>
    </row>
    <row r="73" spans="2:24" ht="15" customHeight="1" x14ac:dyDescent="0.25">
      <c r="B73" s="105"/>
      <c r="C73" s="109"/>
      <c r="D73" s="108"/>
      <c r="E73" s="75" t="str">
        <f>IF(Sol!$D$5="OFF","",IF(D73="","  ",IF(AND(D73&lt;&gt;"",D73&lt;&gt;Sol!D73),"*"," ")))</f>
        <v xml:space="preserve">  </v>
      </c>
      <c r="F73" s="9"/>
      <c r="G73" s="14"/>
      <c r="H73" s="41"/>
      <c r="I73" s="76" t="str">
        <f>IF(Sol!$D$5="OFF","",IF(H73="","  ",IF(AND(H73&lt;&gt;"",H73&lt;&gt;Sol!H73),"*"," ")))</f>
        <v xml:space="preserve">  </v>
      </c>
      <c r="X73" t="s">
        <v>63</v>
      </c>
    </row>
    <row r="74" spans="2:24" ht="15" customHeight="1" x14ac:dyDescent="0.25">
      <c r="B74" s="105"/>
      <c r="C74" s="109"/>
      <c r="D74" s="108"/>
      <c r="E74" s="75" t="str">
        <f>IF(Sol!$D$5="OFF","",IF(D74="","  ",IF(AND(D74&lt;&gt;"",D74&lt;&gt;Sol!D74),"*"," ")))</f>
        <v xml:space="preserve">  </v>
      </c>
      <c r="F74" s="9"/>
      <c r="G74" s="14"/>
      <c r="H74" s="41"/>
      <c r="I74" s="76" t="str">
        <f>IF(Sol!$D$5="OFF","",IF(H74="","  ",IF(AND(H74&lt;&gt;"",H74&lt;&gt;Sol!H74),"*"," ")))</f>
        <v xml:space="preserve">  </v>
      </c>
      <c r="X74" t="s">
        <v>64</v>
      </c>
    </row>
    <row r="75" spans="2:24" ht="15" customHeight="1" x14ac:dyDescent="0.25">
      <c r="B75" s="105"/>
      <c r="C75" s="109"/>
      <c r="D75" s="108"/>
      <c r="E75" s="75" t="str">
        <f>IF(Sol!$D$5="OFF","",IF(D75="","  ",IF(AND(D75&lt;&gt;"",D75&lt;&gt;Sol!D75),"*"," ")))</f>
        <v xml:space="preserve">  </v>
      </c>
      <c r="F75" s="9"/>
      <c r="G75" s="14"/>
      <c r="H75" s="41"/>
      <c r="I75" s="76" t="str">
        <f>IF(Sol!$D$5="OFF","",IF(H75="","  ",IF(AND(H75&lt;&gt;"",H75&lt;&gt;Sol!H75),"*"," ")))</f>
        <v xml:space="preserve">  </v>
      </c>
      <c r="X75" t="s">
        <v>67</v>
      </c>
    </row>
    <row r="76" spans="2:24" ht="15" customHeight="1" x14ac:dyDescent="0.25">
      <c r="B76" s="105"/>
      <c r="C76" s="109"/>
      <c r="D76" s="108"/>
      <c r="E76" s="75" t="str">
        <f>IF(Sol!$D$5="OFF","",IF(D76="","  ",IF(AND(D76&lt;&gt;"",D76&lt;&gt;Sol!D76),"*"," ")))</f>
        <v xml:space="preserve">  </v>
      </c>
      <c r="F76" s="9"/>
      <c r="G76" s="14"/>
      <c r="H76" s="41"/>
      <c r="I76" s="76" t="str">
        <f>IF(Sol!$D$5="OFF","",IF(H76="","  ",IF(AND(H76&lt;&gt;"",H76&lt;&gt;Sol!H76),"*"," ")))</f>
        <v xml:space="preserve">  </v>
      </c>
      <c r="X76" t="s">
        <v>65</v>
      </c>
    </row>
    <row r="77" spans="2:24" ht="15" customHeight="1" x14ac:dyDescent="0.25">
      <c r="B77" s="105"/>
      <c r="C77" s="109"/>
      <c r="D77" s="108"/>
      <c r="E77" s="75" t="str">
        <f>IF(Sol!$D$5="OFF","",IF(D77="","  ",IF(AND(D77&lt;&gt;"",D77&lt;&gt;Sol!D77),"*"," ")))</f>
        <v xml:space="preserve">  </v>
      </c>
      <c r="F77" s="9"/>
      <c r="G77" s="14"/>
      <c r="H77" s="41"/>
      <c r="I77" s="76" t="str">
        <f>IF(Sol!$D$5="OFF","",IF(H77="","  ",IF(AND(H77&lt;&gt;"",H77&lt;&gt;Sol!H77),"*"," ")))</f>
        <v xml:space="preserve">  </v>
      </c>
      <c r="X77" t="s">
        <v>99</v>
      </c>
    </row>
    <row r="78" spans="2:24" ht="15" customHeight="1" x14ac:dyDescent="0.25">
      <c r="B78" s="105"/>
      <c r="C78" s="109"/>
      <c r="D78" s="108"/>
      <c r="E78" s="75" t="str">
        <f>IF(Sol!$D$5="OFF","",IF(D78="","  ",IF(AND(D78&lt;&gt;"",D78&lt;&gt;Sol!D78),"*"," ")))</f>
        <v xml:space="preserve">  </v>
      </c>
      <c r="F78" s="9"/>
      <c r="G78" s="14"/>
      <c r="H78" s="41"/>
      <c r="I78" s="76" t="str">
        <f>IF(Sol!$D$5="OFF","",IF(H78="","  ",IF(AND(H78&lt;&gt;"",H78&lt;&gt;Sol!H78),"*"," ")))</f>
        <v xml:space="preserve">  </v>
      </c>
      <c r="X78" t="s">
        <v>28</v>
      </c>
    </row>
    <row r="79" spans="2:24" ht="15" customHeight="1" x14ac:dyDescent="0.25">
      <c r="B79" s="105"/>
      <c r="C79" s="109"/>
      <c r="D79" s="108"/>
      <c r="E79" s="75" t="str">
        <f>IF(Sol!$D$5="OFF","",IF(D79="","  ",IF(AND(D79&lt;&gt;"",D79&lt;&gt;Sol!D79),"*"," ")))</f>
        <v xml:space="preserve">  </v>
      </c>
      <c r="F79" s="9"/>
      <c r="G79" s="14"/>
      <c r="H79" s="41"/>
      <c r="I79" s="76" t="str">
        <f>IF(Sol!$D$5="OFF","",IF(H79="","  ",IF(AND(H79&lt;&gt;"",H79&lt;&gt;Sol!H79),"*"," ")))</f>
        <v xml:space="preserve">  </v>
      </c>
      <c r="X79" t="s">
        <v>59</v>
      </c>
    </row>
    <row r="80" spans="2:24" ht="15" customHeight="1" x14ac:dyDescent="0.25">
      <c r="B80" s="105"/>
      <c r="C80" s="109"/>
      <c r="D80" s="108"/>
      <c r="E80" s="75" t="str">
        <f>IF(Sol!$D$5="OFF","",IF(D80="","  ",IF(AND(D80&lt;&gt;"",D80&lt;&gt;Sol!D80),"*"," ")))</f>
        <v xml:space="preserve">  </v>
      </c>
      <c r="F80" s="9"/>
      <c r="G80" s="14"/>
      <c r="H80" s="41"/>
      <c r="I80" s="76" t="str">
        <f>IF(Sol!$D$5="OFF","",IF(H80="","  ",IF(AND(H80&lt;&gt;"",H80&lt;&gt;Sol!H80),"*"," ")))</f>
        <v xml:space="preserve">  </v>
      </c>
      <c r="X80" t="s">
        <v>58</v>
      </c>
    </row>
    <row r="81" spans="2:24" ht="15" customHeight="1" x14ac:dyDescent="0.25">
      <c r="B81" s="105"/>
      <c r="C81" s="109"/>
      <c r="D81" s="108"/>
      <c r="E81" s="75" t="str">
        <f>IF(Sol!$D$5="OFF","",IF(D81="","  ",IF(AND(D81&lt;&gt;"",D81&lt;&gt;Sol!D81),"*"," ")))</f>
        <v xml:space="preserve">  </v>
      </c>
      <c r="F81" s="9"/>
      <c r="G81" s="14"/>
      <c r="H81" s="41"/>
      <c r="I81" s="76" t="str">
        <f>IF(Sol!$D$5="OFF","",IF(H81="","  ",IF(AND(H81&lt;&gt;"",H81&lt;&gt;Sol!H81),"*"," ")))</f>
        <v xml:space="preserve">  </v>
      </c>
      <c r="X81" t="s">
        <v>61</v>
      </c>
    </row>
    <row r="82" spans="2:24" ht="15" customHeight="1" x14ac:dyDescent="0.25">
      <c r="B82" s="107"/>
      <c r="C82" s="9"/>
      <c r="D82" s="9"/>
      <c r="E82" s="9"/>
      <c r="F82" s="9"/>
      <c r="G82" s="9"/>
      <c r="H82" s="9"/>
      <c r="I82" s="15"/>
    </row>
    <row r="83" spans="2:24" ht="15" customHeight="1" x14ac:dyDescent="0.25">
      <c r="B83" s="163" t="s">
        <v>76</v>
      </c>
      <c r="C83" s="164"/>
      <c r="D83" s="106"/>
      <c r="E83" s="75" t="str">
        <f>IF(Sol!$D$5="OFF","",IF(D83="","  ",IF(AND(D83&lt;&gt;"",D83&lt;&gt;Sol!D83),"*"," ")))</f>
        <v xml:space="preserve">  </v>
      </c>
      <c r="F83" s="41"/>
      <c r="G83" s="75" t="str">
        <f>IF(Sol!$D$5="OFF","",IF(F83="","  ",IF(AND(F83&lt;&gt;"",F83&lt;&gt;Sol!F83),"*"," ")))</f>
        <v xml:space="preserve">  </v>
      </c>
      <c r="H83" s="9"/>
      <c r="I83" s="11"/>
    </row>
    <row r="84" spans="2:24" ht="15" customHeight="1" x14ac:dyDescent="0.25">
      <c r="B84" s="107"/>
      <c r="C84" s="101"/>
      <c r="D84" s="108"/>
      <c r="E84" s="75" t="str">
        <f>IF(Sol!$D$5="OFF","",IF(D84="","  ",IF(AND(D84&lt;&gt;"",D84&lt;&gt;Sol!D84),"*"," ")))</f>
        <v xml:space="preserve">  </v>
      </c>
      <c r="F84" s="9"/>
      <c r="G84" s="14"/>
      <c r="H84" s="41"/>
      <c r="I84" s="76" t="str">
        <f>IF(Sol!$D$5="OFF","",IF(H84="","  ",IF(AND(H84&lt;&gt;"",H84&lt;&gt;Sol!H84),"*"," ")))</f>
        <v xml:space="preserve">  </v>
      </c>
    </row>
    <row r="85" spans="2:24" ht="15" customHeight="1" x14ac:dyDescent="0.25">
      <c r="B85" s="107"/>
      <c r="C85" s="101"/>
      <c r="D85" s="9"/>
      <c r="E85" s="9"/>
      <c r="F85" s="9"/>
      <c r="G85" s="14" t="s">
        <v>4</v>
      </c>
      <c r="H85" s="9"/>
      <c r="I85" s="15"/>
    </row>
    <row r="86" spans="2:24" ht="15" customHeight="1" x14ac:dyDescent="0.25">
      <c r="B86" s="163" t="s">
        <v>76</v>
      </c>
      <c r="C86" s="164"/>
      <c r="D86" s="106"/>
      <c r="E86" s="75" t="str">
        <f>IF(Sol!$D$5="OFF","",IF(D86="","  ",IF(AND(D86&lt;&gt;"",D86&lt;&gt;Sol!D86),"*"," ")))</f>
        <v xml:space="preserve">  </v>
      </c>
      <c r="F86" s="41"/>
      <c r="G86" s="75" t="str">
        <f>IF(Sol!$D$5="OFF","",IF(F86="","  ",IF(AND(F86&lt;&gt;"",F86&lt;&gt;Sol!F86),"*"," ")))</f>
        <v xml:space="preserve">  </v>
      </c>
      <c r="H86" s="9"/>
      <c r="I86" s="11"/>
    </row>
    <row r="87" spans="2:24" ht="15" customHeight="1" x14ac:dyDescent="0.25">
      <c r="B87" s="107"/>
      <c r="C87" s="9"/>
      <c r="D87" s="108"/>
      <c r="E87" s="75" t="str">
        <f>IF(Sol!$D$5="OFF","",IF(D87="","  ",IF(AND(D87&lt;&gt;"",D87&lt;&gt;Sol!D87),"*"," ")))</f>
        <v xml:space="preserve">  </v>
      </c>
      <c r="F87" s="9"/>
      <c r="G87" s="14"/>
      <c r="H87" s="41"/>
      <c r="I87" s="76" t="str">
        <f>IF(Sol!$D$5="OFF","",IF(H87="","  ",IF(AND(H87&lt;&gt;"",H87&lt;&gt;Sol!H87),"*"," ")))</f>
        <v xml:space="preserve">  </v>
      </c>
    </row>
    <row r="88" spans="2:24" x14ac:dyDescent="0.25">
      <c r="B88" s="110"/>
      <c r="C88" s="19"/>
      <c r="D88" s="19"/>
      <c r="E88" s="19"/>
      <c r="F88" s="19"/>
      <c r="G88" s="19"/>
      <c r="H88" s="19"/>
      <c r="I88" s="20"/>
    </row>
    <row r="105" spans="1:1" x14ac:dyDescent="0.25">
      <c r="A105" s="3"/>
    </row>
    <row r="155" spans="1:1" x14ac:dyDescent="0.25">
      <c r="A155" s="3"/>
    </row>
  </sheetData>
  <sheetProtection password="EF22" sheet="1" objects="1" scenarios="1"/>
  <mergeCells count="39">
    <mergeCell ref="A2:C2"/>
    <mergeCell ref="D2:J2"/>
    <mergeCell ref="A3:C3"/>
    <mergeCell ref="D3:J3"/>
    <mergeCell ref="C50:D50"/>
    <mergeCell ref="C46:D46"/>
    <mergeCell ref="C47:D47"/>
    <mergeCell ref="C48:D48"/>
    <mergeCell ref="C49:D49"/>
    <mergeCell ref="D4:I4"/>
    <mergeCell ref="D5:I5"/>
    <mergeCell ref="D7:F7"/>
    <mergeCell ref="A10:K10"/>
    <mergeCell ref="B64:C64"/>
    <mergeCell ref="B67:C67"/>
    <mergeCell ref="B83:C83"/>
    <mergeCell ref="C35:D35"/>
    <mergeCell ref="B29:K29"/>
    <mergeCell ref="B30:K30"/>
    <mergeCell ref="B86:C86"/>
    <mergeCell ref="B13:I13"/>
    <mergeCell ref="B14:I14"/>
    <mergeCell ref="B15:I15"/>
    <mergeCell ref="B63:C63"/>
    <mergeCell ref="C45:D45"/>
    <mergeCell ref="C43:J43"/>
    <mergeCell ref="B28:K28"/>
    <mergeCell ref="C33:D33"/>
    <mergeCell ref="C34:D34"/>
    <mergeCell ref="L53:R53"/>
    <mergeCell ref="E40:M40"/>
    <mergeCell ref="E39:M39"/>
    <mergeCell ref="L45:M45"/>
    <mergeCell ref="L46:M46"/>
    <mergeCell ref="L50:M50"/>
    <mergeCell ref="L43:R43"/>
    <mergeCell ref="E41:M41"/>
    <mergeCell ref="L47:M47"/>
    <mergeCell ref="L48:M48"/>
  </mergeCells>
  <phoneticPr fontId="6" type="noConversion"/>
  <dataValidations count="10">
    <dataValidation type="list" allowBlank="1" showInputMessage="1" showErrorMessage="1" prompt="Select appropriate date from the drop-down list." sqref="E41:M41 B15 B30:K30">
      <formula1>$X$16:$X$17</formula1>
    </dataValidation>
    <dataValidation type="list" allowBlank="1" showInputMessage="1" showErrorMessage="1" prompt="Select label from the drop-down list." sqref="C33:D35">
      <formula1>$X$31:$X$35</formula1>
    </dataValidation>
    <dataValidation type="list" allowBlank="1" showInputMessage="1" showErrorMessage="1" sqref="D86">
      <formula1>$X$63:$X$81</formula1>
    </dataValidation>
    <dataValidation type="list" allowBlank="1" showInputMessage="1" showErrorMessage="1" prompt="Select accounts from the drop-down list." sqref="D67">
      <formula1>$X$63:$X$81</formula1>
    </dataValidation>
    <dataValidation type="list" allowBlank="1" showInputMessage="1" showErrorMessage="1" sqref="L50 L47">
      <formula1>$X$47:$X$53</formula1>
    </dataValidation>
    <dataValidation type="list" allowBlank="1" showInputMessage="1" showErrorMessage="1" prompt="Select account from the drop-down list." sqref="C45">
      <formula1>$X$41:$X$54</formula1>
    </dataValidation>
    <dataValidation type="list" allowBlank="1" showInputMessage="1" showErrorMessage="1" sqref="C46:C49 D53 D56 L45:L46">
      <formula1>$X$41:$X$54</formula1>
    </dataValidation>
    <dataValidation type="list" allowBlank="1" showInputMessage="1" showErrorMessage="1" prompt="Select accounts from the drop-down list." sqref="D20">
      <formula1>$X$18:$X$21</formula1>
    </dataValidation>
    <dataValidation type="list" allowBlank="1" showInputMessage="1" showErrorMessage="1" sqref="D21:D23">
      <formula1>$X$18:$X$21</formula1>
    </dataValidation>
    <dataValidation type="list" allowBlank="1" showInputMessage="1" showErrorMessage="1" sqref="D64:D65 D68:D81 D83:D84 D87">
      <formula1>$X$63:$X$81</formula1>
    </dataValidation>
  </dataValidations>
  <pageMargins left="0.75" right="0.75" top="1" bottom="1" header="0.5" footer="0.5"/>
  <pageSetup scale="86" orientation="landscape" horizontalDpi="4294967293" verticalDpi="0" r:id="rId1"/>
  <headerFooter alignWithMargins="0"/>
  <ignoredErrors>
    <ignoredError sqref="A61:A260 A42:A59 A13:A17 A18 A19 A20:A24 A25:A40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79"/>
  <sheetViews>
    <sheetView showGridLines="0" workbookViewId="0">
      <selection activeCell="H68" sqref="H68"/>
    </sheetView>
  </sheetViews>
  <sheetFormatPr defaultRowHeight="13.2" x14ac:dyDescent="0.25"/>
  <cols>
    <col min="1" max="1" width="4.6640625" customWidth="1"/>
    <col min="2" max="2" width="2.5546875" customWidth="1"/>
    <col min="3" max="3" width="4.6640625" customWidth="1"/>
    <col min="4" max="4" width="36.6640625" customWidth="1"/>
    <col min="5" max="5" width="2.6640625" customWidth="1"/>
    <col min="6" max="6" width="11.6640625" customWidth="1"/>
    <col min="7" max="7" width="1.88671875" customWidth="1"/>
    <col min="8" max="8" width="11.6640625" customWidth="1"/>
    <col min="9" max="9" width="3.6640625" customWidth="1"/>
    <col min="10" max="10" width="11.88671875" customWidth="1"/>
    <col min="11" max="11" width="4.6640625" customWidth="1"/>
    <col min="12" max="12" width="9.6640625" bestFit="1" customWidth="1"/>
    <col min="13" max="13" width="28.6640625" customWidth="1"/>
    <col min="14" max="14" width="8.6640625" bestFit="1" customWidth="1"/>
    <col min="15" max="15" width="1.88671875" customWidth="1"/>
    <col min="16" max="16" width="11.6640625" customWidth="1"/>
    <col min="17" max="17" width="1.88671875" customWidth="1"/>
    <col min="18" max="18" width="11.6640625" customWidth="1"/>
    <col min="24" max="24" width="9.109375" hidden="1" customWidth="1"/>
  </cols>
  <sheetData>
    <row r="1" spans="1:24" ht="18.600000000000001" x14ac:dyDescent="0.45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47"/>
      <c r="M1" s="47"/>
      <c r="N1" s="47"/>
      <c r="O1" s="47"/>
      <c r="P1" s="1"/>
      <c r="Q1" s="1"/>
      <c r="R1" s="67"/>
      <c r="S1" s="67"/>
    </row>
    <row r="2" spans="1:24" ht="15" customHeight="1" x14ac:dyDescent="0.25">
      <c r="A2" s="189" t="s">
        <v>0</v>
      </c>
      <c r="B2" s="221"/>
      <c r="C2" s="222"/>
      <c r="D2" s="223" t="s">
        <v>50</v>
      </c>
      <c r="E2" s="224"/>
      <c r="F2" s="224"/>
      <c r="G2" s="224"/>
      <c r="H2" s="224"/>
      <c r="I2" s="224"/>
      <c r="J2" s="224"/>
      <c r="K2" s="67"/>
      <c r="L2" s="47"/>
      <c r="M2" s="47"/>
      <c r="N2" s="47"/>
      <c r="O2" s="47"/>
      <c r="P2" s="1"/>
      <c r="Q2" s="1"/>
      <c r="R2" s="67"/>
      <c r="S2" s="67"/>
    </row>
    <row r="3" spans="1:24" ht="15" customHeight="1" x14ac:dyDescent="0.25">
      <c r="A3" s="189" t="s">
        <v>1</v>
      </c>
      <c r="B3" s="221"/>
      <c r="C3" s="222"/>
      <c r="D3" s="225"/>
      <c r="E3" s="226"/>
      <c r="F3" s="226"/>
      <c r="G3" s="226"/>
      <c r="H3" s="226"/>
      <c r="I3" s="226"/>
      <c r="J3" s="226"/>
      <c r="K3" s="67"/>
      <c r="L3" s="68"/>
      <c r="M3" s="68"/>
      <c r="N3" s="68"/>
      <c r="O3" s="68"/>
      <c r="P3" s="67"/>
      <c r="Q3" s="67"/>
      <c r="R3" s="67"/>
      <c r="S3" s="67"/>
    </row>
    <row r="4" spans="1:24" x14ac:dyDescent="0.25">
      <c r="A4" s="50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68"/>
      <c r="N4" s="68"/>
      <c r="O4" s="68"/>
      <c r="P4" s="67"/>
      <c r="Q4" s="67"/>
      <c r="R4" s="67"/>
      <c r="S4" s="67"/>
    </row>
    <row r="5" spans="1:24" ht="15" customHeight="1" x14ac:dyDescent="0.25">
      <c r="A5" s="48" t="s">
        <v>83</v>
      </c>
      <c r="B5" s="67"/>
      <c r="C5" s="69"/>
      <c r="D5" s="227" t="str">
        <f>IF('Pr. 5-2A'!D7=100200,"OFF","ON")</f>
        <v>ON</v>
      </c>
      <c r="E5" s="179"/>
      <c r="F5" s="179"/>
      <c r="G5" s="179"/>
      <c r="H5" s="179"/>
      <c r="I5" s="67"/>
      <c r="J5" s="67"/>
      <c r="K5" s="67"/>
      <c r="L5" s="68"/>
      <c r="M5" s="68"/>
      <c r="N5" s="68"/>
      <c r="O5" s="68"/>
      <c r="P5" s="67"/>
      <c r="Q5" s="67"/>
      <c r="R5" s="67"/>
      <c r="S5" s="67"/>
    </row>
    <row r="6" spans="1:24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68"/>
      <c r="N6" s="68"/>
      <c r="O6" s="68"/>
      <c r="P6" s="67"/>
      <c r="Q6" s="67"/>
      <c r="R6" s="67"/>
      <c r="S6" s="67"/>
    </row>
    <row r="7" spans="1:24" ht="15" customHeight="1" x14ac:dyDescent="0.25">
      <c r="A7" s="70" t="s">
        <v>84</v>
      </c>
      <c r="B7" s="67"/>
      <c r="C7" s="67"/>
      <c r="D7" s="178"/>
      <c r="E7" s="179"/>
      <c r="F7" s="179"/>
      <c r="G7" s="67"/>
      <c r="H7" s="67"/>
      <c r="I7" s="67"/>
      <c r="J7" s="67"/>
      <c r="K7" s="67"/>
      <c r="L7" s="68"/>
      <c r="M7" s="68"/>
      <c r="N7" s="68"/>
      <c r="O7" s="68"/>
      <c r="P7" s="67"/>
      <c r="Q7" s="67"/>
      <c r="R7" s="67"/>
      <c r="S7" s="67"/>
    </row>
    <row r="8" spans="1:24" ht="16.2" x14ac:dyDescent="0.25">
      <c r="A8" s="71" t="s">
        <v>36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68"/>
      <c r="N8" s="68"/>
      <c r="O8" s="68"/>
      <c r="P8" s="67"/>
      <c r="Q8" s="67"/>
      <c r="R8" s="67"/>
      <c r="S8" s="67"/>
    </row>
    <row r="9" spans="1:24" ht="15" customHeight="1" x14ac:dyDescent="0.25">
      <c r="A9" s="73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67"/>
      <c r="N9" s="67"/>
      <c r="O9" s="67"/>
      <c r="P9" s="67"/>
      <c r="Q9" s="67"/>
      <c r="R9" s="67"/>
      <c r="S9" s="67"/>
    </row>
    <row r="10" spans="1:24" ht="15" customHeight="1" x14ac:dyDescent="0.25">
      <c r="A10" s="228" t="s">
        <v>38</v>
      </c>
      <c r="B10" s="229"/>
      <c r="C10" s="229"/>
      <c r="D10" s="229"/>
      <c r="E10" s="229"/>
      <c r="F10" s="229"/>
      <c r="G10" s="229"/>
      <c r="H10" s="229"/>
      <c r="I10" s="179"/>
      <c r="J10" s="179"/>
      <c r="K10" s="179"/>
      <c r="L10" s="84"/>
      <c r="M10" s="4"/>
      <c r="N10" s="67"/>
      <c r="O10" s="67"/>
      <c r="P10" s="67"/>
      <c r="Q10" s="67"/>
      <c r="R10" s="67"/>
      <c r="S10" s="67"/>
    </row>
    <row r="11" spans="1:24" ht="15" customHeight="1" x14ac:dyDescent="0.25">
      <c r="A11" s="230" t="s">
        <v>70</v>
      </c>
      <c r="B11" s="231"/>
      <c r="C11" s="231"/>
      <c r="D11" s="231"/>
      <c r="E11" s="231"/>
      <c r="F11" s="231"/>
      <c r="G11" s="231"/>
      <c r="H11" s="231"/>
      <c r="I11" s="179"/>
      <c r="J11" s="179"/>
      <c r="K11" s="179"/>
      <c r="L11" s="68"/>
      <c r="M11" s="68"/>
      <c r="N11" s="68"/>
      <c r="O11" s="68"/>
      <c r="P11" s="67"/>
      <c r="Q11" s="67"/>
      <c r="R11" s="67"/>
      <c r="S11" s="67"/>
    </row>
    <row r="12" spans="1:24" ht="15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24" ht="18" customHeight="1" x14ac:dyDescent="0.25">
      <c r="A13" s="85" t="s">
        <v>2</v>
      </c>
      <c r="B13" s="219" t="s">
        <v>51</v>
      </c>
      <c r="C13" s="232"/>
      <c r="D13" s="232"/>
      <c r="E13" s="232"/>
      <c r="F13" s="232"/>
      <c r="G13" s="232"/>
      <c r="H13" s="232"/>
      <c r="I13" s="232"/>
      <c r="J13" s="117"/>
      <c r="K13" s="4"/>
      <c r="L13" s="4"/>
      <c r="M13" s="4"/>
      <c r="N13" s="67"/>
      <c r="O13" s="67"/>
      <c r="P13" s="67"/>
      <c r="Q13" s="67"/>
      <c r="R13" s="67"/>
      <c r="S13" s="67"/>
    </row>
    <row r="14" spans="1:24" ht="15" customHeight="1" x14ac:dyDescent="0.25">
      <c r="A14" s="67"/>
      <c r="B14" s="185" t="s">
        <v>3</v>
      </c>
      <c r="C14" s="211"/>
      <c r="D14" s="211"/>
      <c r="E14" s="211"/>
      <c r="F14" s="211"/>
      <c r="G14" s="211"/>
      <c r="H14" s="211"/>
      <c r="I14" s="211"/>
      <c r="J14" s="117"/>
      <c r="K14" s="4"/>
      <c r="L14" s="4"/>
      <c r="M14" s="4"/>
      <c r="N14" s="67"/>
      <c r="O14" s="67"/>
      <c r="P14" s="67"/>
      <c r="Q14" s="67"/>
      <c r="R14" s="67"/>
      <c r="S14" s="67"/>
    </row>
    <row r="15" spans="1:24" ht="15" customHeight="1" x14ac:dyDescent="0.25">
      <c r="A15" s="67"/>
      <c r="B15" s="198" t="s">
        <v>52</v>
      </c>
      <c r="C15" s="212"/>
      <c r="D15" s="212"/>
      <c r="E15" s="212"/>
      <c r="F15" s="212"/>
      <c r="G15" s="212"/>
      <c r="H15" s="212"/>
      <c r="I15" s="212"/>
      <c r="J15" s="117"/>
      <c r="K15" s="4"/>
      <c r="L15" s="4"/>
      <c r="M15" s="4"/>
      <c r="N15" s="67"/>
      <c r="O15" s="67"/>
      <c r="P15" s="67"/>
      <c r="Q15" s="67"/>
      <c r="R15" s="67"/>
      <c r="S15" s="67"/>
    </row>
    <row r="16" spans="1:24" x14ac:dyDescent="0.25">
      <c r="A16" s="67"/>
      <c r="B16" s="5"/>
      <c r="C16" s="6"/>
      <c r="D16" s="6"/>
      <c r="E16" s="6"/>
      <c r="F16" s="6"/>
      <c r="G16" s="6"/>
      <c r="H16" s="6"/>
      <c r="I16" s="6"/>
      <c r="J16" s="117"/>
      <c r="K16" s="4"/>
      <c r="L16" s="4"/>
      <c r="M16" s="4"/>
      <c r="N16" s="67"/>
      <c r="O16" s="67"/>
      <c r="P16" s="67"/>
      <c r="Q16" s="67"/>
      <c r="R16" s="67"/>
      <c r="S16" s="67"/>
      <c r="X16" s="43" t="s">
        <v>52</v>
      </c>
    </row>
    <row r="17" spans="1:24" x14ac:dyDescent="0.25">
      <c r="A17" s="67"/>
      <c r="B17" s="5"/>
      <c r="C17" s="23" t="s">
        <v>71</v>
      </c>
      <c r="D17" s="23"/>
      <c r="E17" s="23"/>
      <c r="F17" s="6"/>
      <c r="G17" s="6"/>
      <c r="H17" s="6"/>
      <c r="I17" s="6"/>
      <c r="J17" s="117"/>
      <c r="K17" s="4"/>
      <c r="L17" s="4"/>
      <c r="M17" s="4"/>
      <c r="N17" s="67"/>
      <c r="O17" s="67"/>
      <c r="P17" s="67"/>
      <c r="Q17" s="67"/>
      <c r="R17" s="67"/>
      <c r="S17" s="67"/>
      <c r="X17" s="44" t="s">
        <v>53</v>
      </c>
    </row>
    <row r="18" spans="1:24" ht="15" customHeight="1" x14ac:dyDescent="0.25">
      <c r="A18" s="67"/>
      <c r="B18" s="5"/>
      <c r="C18" s="17" t="s">
        <v>15</v>
      </c>
      <c r="D18" s="23"/>
      <c r="E18" s="23"/>
      <c r="F18" s="6"/>
      <c r="G18" s="6"/>
      <c r="H18" s="86">
        <v>6030000</v>
      </c>
      <c r="I18" s="6"/>
      <c r="J18" s="117"/>
      <c r="K18" s="4"/>
      <c r="L18" s="4"/>
      <c r="M18" s="4"/>
      <c r="N18" s="67"/>
      <c r="O18" s="67"/>
      <c r="P18" s="67"/>
      <c r="Q18" s="67"/>
      <c r="R18" s="67"/>
      <c r="S18" s="67"/>
      <c r="T18" s="43"/>
      <c r="X18" s="43" t="s">
        <v>72</v>
      </c>
    </row>
    <row r="19" spans="1:24" ht="15" customHeight="1" x14ac:dyDescent="0.25">
      <c r="A19" s="67"/>
      <c r="B19" s="5"/>
      <c r="C19" s="23" t="s">
        <v>35</v>
      </c>
      <c r="D19" s="23"/>
      <c r="E19" s="23"/>
      <c r="F19" s="6"/>
      <c r="G19" s="6"/>
      <c r="H19" s="6"/>
      <c r="I19" s="6"/>
      <c r="J19" s="117"/>
      <c r="K19" s="4"/>
      <c r="L19" s="4"/>
      <c r="M19" s="4"/>
      <c r="N19" s="67"/>
      <c r="O19" s="67"/>
      <c r="P19" s="123"/>
      <c r="Q19" s="67"/>
      <c r="R19" s="67"/>
      <c r="S19" s="67"/>
      <c r="T19" s="43"/>
      <c r="X19" s="43" t="s">
        <v>16</v>
      </c>
    </row>
    <row r="20" spans="1:24" ht="15" customHeight="1" x14ac:dyDescent="0.25">
      <c r="A20" s="67"/>
      <c r="B20" s="88"/>
      <c r="C20" s="27"/>
      <c r="D20" s="124" t="s">
        <v>16</v>
      </c>
      <c r="E20" s="75"/>
      <c r="F20" s="86">
        <v>3600000</v>
      </c>
      <c r="G20" s="75"/>
      <c r="H20" s="89"/>
      <c r="I20" s="89"/>
      <c r="J20" s="118"/>
      <c r="K20" s="12"/>
      <c r="L20" s="12"/>
      <c r="M20" s="12"/>
      <c r="N20" s="67"/>
      <c r="O20" s="67"/>
      <c r="P20" s="67"/>
      <c r="Q20" s="67"/>
      <c r="R20" s="67"/>
      <c r="S20" s="67"/>
      <c r="T20" s="43"/>
      <c r="X20" s="43" t="s">
        <v>17</v>
      </c>
    </row>
    <row r="21" spans="1:24" ht="15" customHeight="1" x14ac:dyDescent="0.25">
      <c r="A21" s="67"/>
      <c r="B21" s="88"/>
      <c r="C21" s="27"/>
      <c r="D21" s="124" t="s">
        <v>73</v>
      </c>
      <c r="E21" s="75"/>
      <c r="F21" s="125">
        <v>1150000</v>
      </c>
      <c r="G21" s="75"/>
      <c r="H21" s="89"/>
      <c r="I21" s="89"/>
      <c r="J21" s="118"/>
      <c r="K21" s="12"/>
      <c r="L21" s="12"/>
      <c r="M21" s="12"/>
      <c r="N21" s="21"/>
      <c r="O21" s="67"/>
      <c r="P21" s="67"/>
      <c r="Q21" s="67"/>
      <c r="R21" s="67"/>
      <c r="S21" s="67"/>
      <c r="T21" s="43"/>
      <c r="X21" s="43" t="s">
        <v>73</v>
      </c>
    </row>
    <row r="22" spans="1:24" ht="15" customHeight="1" x14ac:dyDescent="0.25">
      <c r="A22" s="67"/>
      <c r="B22" s="88"/>
      <c r="C22" s="27"/>
      <c r="D22" s="124" t="s">
        <v>72</v>
      </c>
      <c r="E22" s="75"/>
      <c r="F22" s="125">
        <v>490000</v>
      </c>
      <c r="G22" s="75"/>
      <c r="H22" s="89"/>
      <c r="I22" s="89"/>
      <c r="J22" s="118"/>
      <c r="K22" s="12"/>
      <c r="L22" s="12"/>
      <c r="M22" s="12"/>
      <c r="N22" s="21"/>
      <c r="O22" s="67"/>
      <c r="P22" s="67"/>
      <c r="Q22" s="67"/>
      <c r="R22" s="67"/>
      <c r="S22" s="67"/>
      <c r="T22" s="43"/>
      <c r="X22" s="43"/>
    </row>
    <row r="23" spans="1:24" ht="15" customHeight="1" x14ac:dyDescent="0.25">
      <c r="A23" s="67"/>
      <c r="B23" s="88"/>
      <c r="C23" s="27"/>
      <c r="D23" s="124" t="s">
        <v>17</v>
      </c>
      <c r="E23" s="75"/>
      <c r="F23" s="87">
        <v>15000</v>
      </c>
      <c r="G23" s="75"/>
      <c r="H23" s="89"/>
      <c r="I23" s="89"/>
      <c r="J23" s="118"/>
      <c r="K23" s="12"/>
      <c r="L23" s="12"/>
      <c r="M23" s="12"/>
      <c r="N23" s="21"/>
      <c r="O23" s="67"/>
      <c r="P23" s="67"/>
      <c r="Q23" s="67"/>
      <c r="R23" s="67"/>
      <c r="S23" s="67"/>
      <c r="T23" s="43"/>
      <c r="X23" s="43"/>
    </row>
    <row r="24" spans="1:24" ht="15" customHeight="1" x14ac:dyDescent="0.25">
      <c r="A24" s="67"/>
      <c r="B24" s="88"/>
      <c r="C24" s="27"/>
      <c r="D24" s="17" t="s">
        <v>33</v>
      </c>
      <c r="E24" s="27"/>
      <c r="F24" s="89"/>
      <c r="G24" s="89"/>
      <c r="H24" s="125">
        <f>SUM(F20:F23)</f>
        <v>5255000</v>
      </c>
      <c r="I24" s="75"/>
      <c r="J24" s="118"/>
      <c r="K24" s="12"/>
      <c r="L24" s="12"/>
      <c r="M24" s="12"/>
      <c r="N24" s="21"/>
      <c r="O24" s="67"/>
      <c r="P24" s="67"/>
      <c r="Q24" s="67"/>
      <c r="R24" s="67"/>
      <c r="S24" s="67"/>
      <c r="T24" s="43"/>
      <c r="X24" s="43"/>
    </row>
    <row r="25" spans="1:24" ht="15" customHeight="1" thickBot="1" x14ac:dyDescent="0.3">
      <c r="A25" s="67"/>
      <c r="B25" s="88"/>
      <c r="C25" s="89" t="s">
        <v>5</v>
      </c>
      <c r="D25" s="89"/>
      <c r="E25" s="89"/>
      <c r="F25" s="89"/>
      <c r="G25" s="89"/>
      <c r="H25" s="90">
        <f>H18-H24</f>
        <v>775000</v>
      </c>
      <c r="I25" s="75"/>
      <c r="J25" s="118"/>
      <c r="K25" s="12"/>
      <c r="L25" s="12"/>
      <c r="M25" s="12"/>
      <c r="N25" s="67"/>
      <c r="O25" s="67"/>
      <c r="P25" s="67"/>
      <c r="Q25" s="67"/>
      <c r="R25" s="67"/>
      <c r="S25" s="67"/>
      <c r="X25" s="12"/>
    </row>
    <row r="26" spans="1:24" ht="15" customHeight="1" thickTop="1" x14ac:dyDescent="0.25">
      <c r="A26" s="67"/>
      <c r="B26" s="91"/>
      <c r="C26" s="92"/>
      <c r="D26" s="92"/>
      <c r="E26" s="92"/>
      <c r="F26" s="92"/>
      <c r="G26" s="92"/>
      <c r="H26" s="92"/>
      <c r="I26" s="92"/>
      <c r="J26" s="119"/>
      <c r="K26" s="16"/>
      <c r="L26" s="16"/>
      <c r="M26" s="16"/>
      <c r="N26" s="67"/>
      <c r="O26" s="67"/>
      <c r="P26" s="67"/>
      <c r="Q26" s="67"/>
      <c r="R26" s="67"/>
      <c r="S26" s="67"/>
      <c r="X26" s="82"/>
    </row>
    <row r="27" spans="1:24" ht="15" customHeight="1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21"/>
      <c r="M27" s="21"/>
      <c r="N27" s="67"/>
      <c r="O27" s="67"/>
      <c r="P27" s="67"/>
      <c r="Q27" s="67"/>
      <c r="R27" s="67"/>
      <c r="S27" s="67"/>
    </row>
    <row r="28" spans="1:24" ht="18" customHeight="1" x14ac:dyDescent="0.25">
      <c r="A28" s="85" t="s">
        <v>6</v>
      </c>
      <c r="B28" s="219" t="s">
        <v>51</v>
      </c>
      <c r="C28" s="213"/>
      <c r="D28" s="213"/>
      <c r="E28" s="213"/>
      <c r="F28" s="213"/>
      <c r="G28" s="213"/>
      <c r="H28" s="213"/>
      <c r="I28" s="213"/>
      <c r="J28" s="213"/>
      <c r="K28" s="220"/>
      <c r="L28" s="4"/>
      <c r="M28" s="4"/>
      <c r="N28" s="67"/>
      <c r="O28" s="67"/>
      <c r="P28" s="67"/>
      <c r="Q28" s="67"/>
      <c r="R28" s="67"/>
      <c r="S28" s="67"/>
    </row>
    <row r="29" spans="1:24" ht="15" customHeight="1" x14ac:dyDescent="0.25">
      <c r="A29" s="67"/>
      <c r="B29" s="185" t="s">
        <v>86</v>
      </c>
      <c r="C29" s="186"/>
      <c r="D29" s="186"/>
      <c r="E29" s="186"/>
      <c r="F29" s="186"/>
      <c r="G29" s="186"/>
      <c r="H29" s="186"/>
      <c r="I29" s="186"/>
      <c r="J29" s="186"/>
      <c r="K29" s="187"/>
      <c r="L29" s="4"/>
      <c r="M29" s="4"/>
      <c r="N29" s="67"/>
      <c r="O29" s="67"/>
      <c r="P29" s="67"/>
      <c r="Q29" s="67"/>
      <c r="R29" s="67"/>
      <c r="S29" s="67"/>
    </row>
    <row r="30" spans="1:24" ht="15" customHeight="1" x14ac:dyDescent="0.25">
      <c r="A30" s="67"/>
      <c r="B30" s="198" t="s">
        <v>52</v>
      </c>
      <c r="C30" s="199"/>
      <c r="D30" s="199"/>
      <c r="E30" s="199"/>
      <c r="F30" s="199"/>
      <c r="G30" s="199"/>
      <c r="H30" s="199"/>
      <c r="I30" s="199"/>
      <c r="J30" s="199"/>
      <c r="K30" s="200"/>
      <c r="L30" s="45" t="str">
        <f>IF(OR(B30="",B30=Sol!B30),"","*")</f>
        <v/>
      </c>
      <c r="M30" s="4"/>
      <c r="N30" s="67"/>
      <c r="O30" s="67"/>
      <c r="P30" s="67"/>
      <c r="Q30" s="67"/>
      <c r="R30" s="67"/>
      <c r="S30" s="67"/>
    </row>
    <row r="31" spans="1:24" x14ac:dyDescent="0.25">
      <c r="A31" s="67"/>
      <c r="B31" s="5"/>
      <c r="C31" s="6"/>
      <c r="D31" s="6"/>
      <c r="E31" s="6"/>
      <c r="F31" s="6"/>
      <c r="G31" s="6"/>
      <c r="H31" s="6"/>
      <c r="I31" s="6"/>
      <c r="J31" s="6"/>
      <c r="K31" s="7"/>
      <c r="L31" s="4"/>
      <c r="M31" s="4"/>
      <c r="N31" s="67"/>
      <c r="O31" s="67"/>
      <c r="P31" s="67"/>
      <c r="Q31" s="67"/>
      <c r="R31" s="67"/>
      <c r="S31" s="67"/>
      <c r="X31" s="43" t="s">
        <v>89</v>
      </c>
    </row>
    <row r="32" spans="1:24" ht="15" customHeight="1" x14ac:dyDescent="0.25">
      <c r="A32" s="67"/>
      <c r="B32" s="88"/>
      <c r="C32" s="89" t="s">
        <v>87</v>
      </c>
      <c r="D32" s="89"/>
      <c r="E32" s="89"/>
      <c r="F32" s="89"/>
      <c r="G32" s="89"/>
      <c r="H32" s="89"/>
      <c r="I32" s="89"/>
      <c r="J32" s="86">
        <v>500000</v>
      </c>
      <c r="K32" s="11" t="str">
        <f>IF(OR(J32="",J32=Sol!J32),"","*")</f>
        <v/>
      </c>
      <c r="L32" s="12"/>
      <c r="M32" s="12"/>
      <c r="N32" s="67"/>
      <c r="O32" s="67"/>
      <c r="P32" s="67"/>
      <c r="Q32" s="67"/>
      <c r="R32" s="67"/>
      <c r="S32" s="67"/>
      <c r="X32" s="43" t="s">
        <v>90</v>
      </c>
    </row>
    <row r="33" spans="1:30" ht="15" customHeight="1" x14ac:dyDescent="0.25">
      <c r="A33" s="67"/>
      <c r="B33" s="88"/>
      <c r="C33" s="209" t="s">
        <v>7</v>
      </c>
      <c r="D33" s="210"/>
      <c r="E33" s="14" t="str">
        <f>IF(OR(C33="",C33=Sol!C33),"","*")</f>
        <v/>
      </c>
      <c r="F33" s="94"/>
      <c r="G33" s="22"/>
      <c r="H33" s="86">
        <v>775000</v>
      </c>
      <c r="I33" s="14" t="str">
        <f>IF(OR(H33="",H33=Sol!H33),"","*")</f>
        <v/>
      </c>
      <c r="J33" s="14" t="s">
        <v>4</v>
      </c>
      <c r="K33" s="95"/>
      <c r="L33" s="16"/>
      <c r="M33" s="16"/>
      <c r="N33" s="67"/>
      <c r="O33" s="67"/>
      <c r="P33" s="67"/>
      <c r="Q33" s="67"/>
      <c r="R33" s="67"/>
      <c r="S33" s="67"/>
      <c r="X33" s="43" t="s">
        <v>91</v>
      </c>
    </row>
    <row r="34" spans="1:30" ht="15" customHeight="1" x14ac:dyDescent="0.25">
      <c r="A34" s="67"/>
      <c r="B34" s="88"/>
      <c r="C34" s="209" t="s">
        <v>91</v>
      </c>
      <c r="D34" s="210"/>
      <c r="E34" s="14" t="str">
        <f>IF(OR(C34="",C34=Sol!C34),"","*")</f>
        <v/>
      </c>
      <c r="F34" s="94"/>
      <c r="G34" s="96"/>
      <c r="H34" s="87">
        <v>150000</v>
      </c>
      <c r="I34" s="14" t="str">
        <f>IF(OR(H34="",(ABS(H34))=Sol!H34),"","*")</f>
        <v/>
      </c>
      <c r="J34" s="14" t="s">
        <v>4</v>
      </c>
      <c r="K34" s="95"/>
      <c r="L34" s="16"/>
      <c r="M34" s="16"/>
      <c r="N34" s="67"/>
      <c r="O34" s="67"/>
      <c r="P34" s="67"/>
      <c r="Q34" s="67"/>
      <c r="R34" s="67"/>
      <c r="S34" s="67"/>
      <c r="X34" s="43" t="s">
        <v>7</v>
      </c>
    </row>
    <row r="35" spans="1:30" ht="15" customHeight="1" x14ac:dyDescent="0.25">
      <c r="A35" s="67"/>
      <c r="B35" s="88"/>
      <c r="C35" s="209" t="s">
        <v>89</v>
      </c>
      <c r="D35" s="210"/>
      <c r="E35" s="14" t="str">
        <f>IF(OR(C35="",C35=Sol!C35),"","*")</f>
        <v/>
      </c>
      <c r="F35" s="89"/>
      <c r="G35" s="89"/>
      <c r="H35" s="89"/>
      <c r="I35" s="89"/>
      <c r="J35" s="87">
        <v>625000</v>
      </c>
      <c r="K35" s="11" t="str">
        <f>IF(OR(J35="",J35=Sol!J35),"","*")</f>
        <v/>
      </c>
      <c r="L35" s="12"/>
      <c r="M35" s="12"/>
      <c r="N35" s="67"/>
      <c r="O35" s="67"/>
      <c r="P35" s="67"/>
      <c r="Q35" s="67"/>
      <c r="R35" s="67"/>
      <c r="S35" s="67"/>
      <c r="X35" s="43" t="s">
        <v>54</v>
      </c>
    </row>
    <row r="36" spans="1:30" ht="15" customHeight="1" thickBot="1" x14ac:dyDescent="0.3">
      <c r="A36" s="67"/>
      <c r="B36" s="88"/>
      <c r="C36" s="89" t="s">
        <v>88</v>
      </c>
      <c r="D36" s="89"/>
      <c r="E36" s="89"/>
      <c r="F36" s="89"/>
      <c r="G36" s="89"/>
      <c r="H36" s="89"/>
      <c r="I36" s="89"/>
      <c r="J36" s="90">
        <f>J32+J35</f>
        <v>1125000</v>
      </c>
      <c r="K36" s="11" t="str">
        <f>IF(OR(J36="",J36=Sol!J36),"","*")</f>
        <v/>
      </c>
      <c r="L36" s="12"/>
      <c r="M36" s="12"/>
      <c r="N36" s="67"/>
      <c r="O36" s="67"/>
      <c r="P36" s="67"/>
      <c r="Q36" s="67"/>
      <c r="R36" s="67"/>
      <c r="S36" s="67"/>
    </row>
    <row r="37" spans="1:30" ht="13.8" thickTop="1" x14ac:dyDescent="0.25">
      <c r="A37" s="67"/>
      <c r="B37" s="91"/>
      <c r="C37" s="92"/>
      <c r="D37" s="92"/>
      <c r="E37" s="92"/>
      <c r="F37" s="92"/>
      <c r="G37" s="92"/>
      <c r="H37" s="92"/>
      <c r="I37" s="92"/>
      <c r="J37" s="92"/>
      <c r="K37" s="93"/>
      <c r="L37" s="16"/>
      <c r="M37" s="16"/>
      <c r="N37" s="67"/>
      <c r="O37" s="67"/>
      <c r="P37" s="67"/>
      <c r="Q37" s="67"/>
      <c r="R37" s="67"/>
      <c r="S37" s="67"/>
    </row>
    <row r="38" spans="1:30" x14ac:dyDescent="0.25">
      <c r="A38" s="67"/>
      <c r="B38" s="67"/>
      <c r="C38" s="21"/>
      <c r="D38" s="21"/>
      <c r="E38" s="21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30" ht="18" customHeight="1" x14ac:dyDescent="0.25">
      <c r="A39" s="85" t="s">
        <v>8</v>
      </c>
      <c r="B39" s="99"/>
      <c r="C39" s="100"/>
      <c r="D39" s="100"/>
      <c r="E39" s="213" t="s">
        <v>51</v>
      </c>
      <c r="F39" s="214"/>
      <c r="G39" s="214"/>
      <c r="H39" s="214"/>
      <c r="I39" s="214"/>
      <c r="J39" s="214"/>
      <c r="K39" s="214"/>
      <c r="L39" s="214"/>
      <c r="M39" s="214"/>
      <c r="N39" s="126"/>
      <c r="O39" s="126"/>
      <c r="P39" s="126"/>
      <c r="Q39" s="126"/>
      <c r="R39" s="126"/>
      <c r="S39" s="127"/>
    </row>
    <row r="40" spans="1:30" x14ac:dyDescent="0.25">
      <c r="A40" s="67"/>
      <c r="B40" s="128"/>
      <c r="C40" s="129"/>
      <c r="D40" s="129"/>
      <c r="E40" s="215" t="s">
        <v>32</v>
      </c>
      <c r="F40" s="216"/>
      <c r="G40" s="216"/>
      <c r="H40" s="216"/>
      <c r="I40" s="216"/>
      <c r="J40" s="216"/>
      <c r="K40" s="216"/>
      <c r="L40" s="216"/>
      <c r="M40" s="216"/>
      <c r="N40" s="129"/>
      <c r="O40" s="129"/>
      <c r="P40" s="129"/>
      <c r="Q40" s="129"/>
      <c r="R40" s="129"/>
      <c r="S40" s="7"/>
    </row>
    <row r="41" spans="1:30" ht="15" customHeight="1" x14ac:dyDescent="0.25">
      <c r="A41" s="67"/>
      <c r="B41" s="130"/>
      <c r="C41" s="131"/>
      <c r="D41" s="131"/>
      <c r="E41" s="217" t="s">
        <v>53</v>
      </c>
      <c r="F41" s="218"/>
      <c r="G41" s="218"/>
      <c r="H41" s="218"/>
      <c r="I41" s="218"/>
      <c r="J41" s="218"/>
      <c r="K41" s="218"/>
      <c r="L41" s="218"/>
      <c r="M41" s="218"/>
      <c r="N41" s="132"/>
      <c r="O41" s="133"/>
      <c r="P41" s="133"/>
      <c r="Q41" s="133"/>
      <c r="R41" s="133"/>
      <c r="S41" s="134"/>
      <c r="X41" t="s">
        <v>13</v>
      </c>
    </row>
    <row r="42" spans="1:30" x14ac:dyDescent="0.25">
      <c r="A42" s="67"/>
      <c r="B42" s="5"/>
      <c r="C42" s="6"/>
      <c r="D42" s="6"/>
      <c r="E42" s="6"/>
      <c r="F42" s="6"/>
      <c r="G42" s="6"/>
      <c r="H42" s="6"/>
      <c r="I42" s="6"/>
      <c r="J42" s="6"/>
      <c r="K42" s="6"/>
      <c r="L42" s="94"/>
      <c r="M42" s="94"/>
      <c r="N42" s="94"/>
      <c r="O42" s="94"/>
      <c r="P42" s="94"/>
      <c r="Q42" s="94"/>
      <c r="R42" s="94"/>
      <c r="S42" s="7"/>
      <c r="T42" s="43"/>
      <c r="X42" s="43" t="s">
        <v>12</v>
      </c>
    </row>
    <row r="43" spans="1:30" x14ac:dyDescent="0.25">
      <c r="A43" s="67"/>
      <c r="B43" s="5"/>
      <c r="C43" s="150" t="s">
        <v>9</v>
      </c>
      <c r="D43" s="150"/>
      <c r="E43" s="150"/>
      <c r="F43" s="150"/>
      <c r="G43" s="150"/>
      <c r="H43" s="150"/>
      <c r="I43" s="150"/>
      <c r="J43" s="150"/>
      <c r="K43" s="6"/>
      <c r="L43" s="150" t="s">
        <v>10</v>
      </c>
      <c r="M43" s="150"/>
      <c r="N43" s="150"/>
      <c r="O43" s="150"/>
      <c r="P43" s="150"/>
      <c r="Q43" s="150"/>
      <c r="R43" s="150"/>
      <c r="S43" s="7"/>
      <c r="T43" s="43"/>
      <c r="X43" s="43" t="s">
        <v>92</v>
      </c>
    </row>
    <row r="44" spans="1:30" ht="15" customHeight="1" x14ac:dyDescent="0.25">
      <c r="A44" s="67"/>
      <c r="B44" s="5"/>
      <c r="C44" s="23" t="s">
        <v>18</v>
      </c>
      <c r="D44" s="23"/>
      <c r="E44" s="23"/>
      <c r="F44" s="6"/>
      <c r="G44" s="6"/>
      <c r="H44" s="6"/>
      <c r="I44" s="6"/>
      <c r="J44" s="6"/>
      <c r="K44" s="6"/>
      <c r="L44" s="23" t="s">
        <v>24</v>
      </c>
      <c r="M44" s="23"/>
      <c r="N44" s="94"/>
      <c r="O44" s="94"/>
      <c r="P44" s="94"/>
      <c r="Q44" s="94"/>
      <c r="R44" s="94"/>
      <c r="S44" s="7"/>
      <c r="T44" s="43"/>
      <c r="X44" s="43" t="s">
        <v>11</v>
      </c>
    </row>
    <row r="45" spans="1:30" ht="15" customHeight="1" x14ac:dyDescent="0.25">
      <c r="A45" s="67"/>
      <c r="B45" s="5"/>
      <c r="C45" s="205" t="s">
        <v>11</v>
      </c>
      <c r="D45" s="206"/>
      <c r="E45" s="75"/>
      <c r="F45" s="6"/>
      <c r="G45" s="6"/>
      <c r="H45" s="135">
        <v>274000</v>
      </c>
      <c r="I45" s="75"/>
      <c r="J45" s="6"/>
      <c r="K45" s="6"/>
      <c r="L45" s="205" t="s">
        <v>12</v>
      </c>
      <c r="M45" s="206"/>
      <c r="N45" s="6"/>
      <c r="O45" s="6"/>
      <c r="P45" s="86">
        <v>193000</v>
      </c>
      <c r="Q45" s="75"/>
      <c r="R45" s="6"/>
      <c r="S45" s="7"/>
      <c r="T45" s="43"/>
      <c r="X45" s="43" t="s">
        <v>93</v>
      </c>
    </row>
    <row r="46" spans="1:30" ht="15" customHeight="1" x14ac:dyDescent="0.25">
      <c r="A46" s="67"/>
      <c r="B46" s="5"/>
      <c r="C46" s="205" t="s">
        <v>13</v>
      </c>
      <c r="D46" s="206"/>
      <c r="E46" s="75"/>
      <c r="F46" s="6"/>
      <c r="G46" s="6"/>
      <c r="H46" s="136">
        <v>425000</v>
      </c>
      <c r="I46" s="75"/>
      <c r="J46" s="6"/>
      <c r="K46" s="6"/>
      <c r="L46" s="205" t="s">
        <v>34</v>
      </c>
      <c r="M46" s="206"/>
      <c r="N46" s="6"/>
      <c r="O46" s="6"/>
      <c r="P46" s="125">
        <v>16000</v>
      </c>
      <c r="Q46" s="75"/>
      <c r="R46" s="6"/>
      <c r="S46" s="7"/>
      <c r="T46" s="43"/>
      <c r="X46" s="43" t="s">
        <v>30</v>
      </c>
      <c r="AD46" s="43"/>
    </row>
    <row r="47" spans="1:30" ht="15" customHeight="1" x14ac:dyDescent="0.25">
      <c r="A47" s="67"/>
      <c r="B47" s="5"/>
      <c r="C47" s="205" t="s">
        <v>19</v>
      </c>
      <c r="D47" s="206"/>
      <c r="E47" s="75"/>
      <c r="F47" s="6"/>
      <c r="G47" s="6"/>
      <c r="H47" s="136">
        <v>525000</v>
      </c>
      <c r="I47" s="75"/>
      <c r="J47" s="6"/>
      <c r="K47" s="6"/>
      <c r="L47" s="205" t="s">
        <v>25</v>
      </c>
      <c r="M47" s="206"/>
      <c r="N47" s="6"/>
      <c r="O47" s="6"/>
      <c r="P47" s="87">
        <v>12000</v>
      </c>
      <c r="Q47" s="75"/>
      <c r="R47" s="6"/>
      <c r="S47" s="7"/>
      <c r="T47" s="43"/>
      <c r="X47" s="43" t="s">
        <v>19</v>
      </c>
    </row>
    <row r="48" spans="1:30" ht="15" customHeight="1" x14ac:dyDescent="0.25">
      <c r="A48" s="67"/>
      <c r="B48" s="5"/>
      <c r="C48" s="205" t="s">
        <v>20</v>
      </c>
      <c r="D48" s="206"/>
      <c r="E48" s="75"/>
      <c r="F48" s="6"/>
      <c r="G48" s="6"/>
      <c r="H48" s="136">
        <v>12000</v>
      </c>
      <c r="I48" s="75"/>
      <c r="J48" s="6"/>
      <c r="K48" s="6"/>
      <c r="L48" s="161" t="s">
        <v>31</v>
      </c>
      <c r="M48" s="162"/>
      <c r="N48" s="94"/>
      <c r="O48" s="94"/>
      <c r="P48" s="94"/>
      <c r="Q48" s="94"/>
      <c r="R48" s="86">
        <f>SUM(P45:P47)</f>
        <v>221000</v>
      </c>
      <c r="S48" s="76"/>
      <c r="T48" s="43"/>
      <c r="X48" s="43" t="s">
        <v>34</v>
      </c>
    </row>
    <row r="49" spans="1:24" ht="15" customHeight="1" x14ac:dyDescent="0.25">
      <c r="A49" s="67"/>
      <c r="B49" s="5"/>
      <c r="C49" s="205" t="s">
        <v>21</v>
      </c>
      <c r="D49" s="206"/>
      <c r="E49" s="75"/>
      <c r="F49" s="6"/>
      <c r="G49" s="6"/>
      <c r="H49" s="87">
        <v>9000</v>
      </c>
      <c r="I49" s="75"/>
      <c r="J49" s="6"/>
      <c r="K49" s="6"/>
      <c r="L49" s="29" t="s">
        <v>26</v>
      </c>
      <c r="M49" s="28"/>
      <c r="N49" s="94"/>
      <c r="O49" s="94"/>
      <c r="P49" s="94"/>
      <c r="Q49" s="94"/>
      <c r="R49" s="22"/>
      <c r="S49" s="7"/>
      <c r="T49" s="43"/>
      <c r="X49" s="43" t="s">
        <v>55</v>
      </c>
    </row>
    <row r="50" spans="1:24" ht="15" customHeight="1" x14ac:dyDescent="0.25">
      <c r="A50" s="67"/>
      <c r="B50" s="5"/>
      <c r="C50" s="161" t="s">
        <v>29</v>
      </c>
      <c r="D50" s="162"/>
      <c r="E50" s="27"/>
      <c r="F50" s="6"/>
      <c r="G50" s="6"/>
      <c r="H50" s="6"/>
      <c r="I50" s="6"/>
      <c r="J50" s="86">
        <f>SUM(H45:H49)</f>
        <v>1245000</v>
      </c>
      <c r="K50" s="75"/>
      <c r="L50" s="205" t="s">
        <v>55</v>
      </c>
      <c r="M50" s="206"/>
      <c r="N50" s="94"/>
      <c r="O50" s="94"/>
      <c r="P50" s="94"/>
      <c r="Q50" s="94"/>
      <c r="R50" s="87">
        <v>384000</v>
      </c>
      <c r="S50" s="76"/>
      <c r="T50" s="43"/>
      <c r="X50" s="43" t="s">
        <v>22</v>
      </c>
    </row>
    <row r="51" spans="1:24" ht="15" customHeight="1" x14ac:dyDescent="0.25">
      <c r="A51" s="67"/>
      <c r="B51" s="5"/>
      <c r="C51" s="29" t="s">
        <v>74</v>
      </c>
      <c r="D51" s="28"/>
      <c r="E51" s="27"/>
      <c r="F51" s="6"/>
      <c r="G51" s="6"/>
      <c r="H51" s="6"/>
      <c r="I51" s="6"/>
      <c r="J51" s="22"/>
      <c r="K51" s="6"/>
      <c r="L51" s="23" t="s">
        <v>27</v>
      </c>
      <c r="M51" s="28"/>
      <c r="N51" s="94"/>
      <c r="O51" s="94"/>
      <c r="P51" s="94"/>
      <c r="Q51" s="94"/>
      <c r="R51" s="135">
        <f>R48+R50</f>
        <v>605000</v>
      </c>
      <c r="S51" s="76"/>
      <c r="T51" s="43"/>
      <c r="X51" s="43" t="s">
        <v>20</v>
      </c>
    </row>
    <row r="52" spans="1:24" ht="15" customHeight="1" x14ac:dyDescent="0.25">
      <c r="A52" s="67"/>
      <c r="B52" s="5"/>
      <c r="C52" s="26" t="s">
        <v>22</v>
      </c>
      <c r="D52" s="28"/>
      <c r="E52" s="27"/>
      <c r="F52" s="86">
        <v>315000</v>
      </c>
      <c r="G52" s="75"/>
      <c r="H52" s="6"/>
      <c r="I52" s="6"/>
      <c r="J52" s="22"/>
      <c r="K52" s="6"/>
      <c r="L52" s="6"/>
      <c r="M52" s="17"/>
      <c r="N52" s="27"/>
      <c r="O52" s="6"/>
      <c r="P52" s="6"/>
      <c r="Q52" s="6"/>
      <c r="R52" s="6"/>
      <c r="S52" s="111"/>
      <c r="T52" s="43"/>
      <c r="X52" s="43" t="s">
        <v>21</v>
      </c>
    </row>
    <row r="53" spans="1:24" ht="15" customHeight="1" x14ac:dyDescent="0.25">
      <c r="A53" s="67"/>
      <c r="B53" s="5"/>
      <c r="C53" s="27"/>
      <c r="D53" s="137" t="s">
        <v>30</v>
      </c>
      <c r="E53" s="75"/>
      <c r="F53" s="87">
        <v>187000</v>
      </c>
      <c r="G53" s="75"/>
      <c r="H53" s="86">
        <v>128000</v>
      </c>
      <c r="I53" s="75"/>
      <c r="J53" s="22"/>
      <c r="K53" s="6"/>
      <c r="L53" s="150" t="s">
        <v>94</v>
      </c>
      <c r="M53" s="151"/>
      <c r="N53" s="151"/>
      <c r="O53" s="151"/>
      <c r="P53" s="151"/>
      <c r="Q53" s="151"/>
      <c r="R53" s="151"/>
      <c r="S53" s="111"/>
      <c r="T53" s="43"/>
      <c r="X53" s="43" t="s">
        <v>25</v>
      </c>
    </row>
    <row r="54" spans="1:24" ht="15" customHeight="1" x14ac:dyDescent="0.25">
      <c r="A54" s="67"/>
      <c r="B54" s="5"/>
      <c r="C54" s="17"/>
      <c r="D54" s="28"/>
      <c r="E54" s="27"/>
      <c r="F54" s="6"/>
      <c r="G54" s="6"/>
      <c r="H54" s="6"/>
      <c r="I54" s="6"/>
      <c r="J54" s="22"/>
      <c r="K54" s="6"/>
      <c r="L54" s="29" t="s">
        <v>92</v>
      </c>
      <c r="M54" s="17"/>
      <c r="N54" s="17"/>
      <c r="O54" s="17"/>
      <c r="P54" s="86">
        <v>250000</v>
      </c>
      <c r="Q54" s="17"/>
      <c r="R54" s="17"/>
      <c r="S54" s="111"/>
      <c r="T54" s="43"/>
      <c r="X54" s="43" t="s">
        <v>23</v>
      </c>
    </row>
    <row r="55" spans="1:24" ht="15" customHeight="1" x14ac:dyDescent="0.25">
      <c r="A55" s="67"/>
      <c r="B55" s="5"/>
      <c r="C55" s="26" t="s">
        <v>23</v>
      </c>
      <c r="D55" s="28"/>
      <c r="E55" s="27"/>
      <c r="F55" s="86">
        <v>900000</v>
      </c>
      <c r="G55" s="75"/>
      <c r="H55" s="6"/>
      <c r="I55" s="6"/>
      <c r="J55" s="22"/>
      <c r="K55" s="6"/>
      <c r="L55" s="29" t="s">
        <v>95</v>
      </c>
      <c r="M55" s="17"/>
      <c r="N55" s="17"/>
      <c r="O55" s="17"/>
      <c r="P55" s="87">
        <v>1125000</v>
      </c>
      <c r="Q55" s="17"/>
      <c r="R55" s="17"/>
      <c r="S55" s="111"/>
    </row>
    <row r="56" spans="1:24" ht="15" customHeight="1" x14ac:dyDescent="0.25">
      <c r="A56" s="67"/>
      <c r="B56" s="5"/>
      <c r="C56" s="27"/>
      <c r="D56" s="137" t="s">
        <v>30</v>
      </c>
      <c r="E56" s="75"/>
      <c r="F56" s="87">
        <v>293000</v>
      </c>
      <c r="G56" s="75"/>
      <c r="H56" s="138">
        <v>607000</v>
      </c>
      <c r="I56" s="75"/>
      <c r="J56" s="22"/>
      <c r="K56" s="6"/>
      <c r="L56" s="29" t="s">
        <v>96</v>
      </c>
      <c r="M56" s="17"/>
      <c r="N56" s="17"/>
      <c r="O56" s="17"/>
      <c r="P56" s="17"/>
      <c r="Q56" s="17"/>
      <c r="R56" s="87">
        <f>P54+P55</f>
        <v>1375000</v>
      </c>
      <c r="S56" s="111"/>
    </row>
    <row r="57" spans="1:24" ht="15" customHeight="1" x14ac:dyDescent="0.25">
      <c r="A57" s="67"/>
      <c r="B57" s="5"/>
      <c r="C57" s="17"/>
      <c r="D57" s="28" t="s">
        <v>56</v>
      </c>
      <c r="E57" s="27"/>
      <c r="F57" s="6"/>
      <c r="G57" s="6"/>
      <c r="H57" s="6"/>
      <c r="I57" s="6"/>
      <c r="J57" s="87">
        <f>H53+H56</f>
        <v>735000</v>
      </c>
      <c r="K57" s="75"/>
      <c r="L57" s="29"/>
      <c r="M57" s="17"/>
      <c r="N57" s="17"/>
      <c r="O57" s="17"/>
      <c r="P57" s="17"/>
      <c r="Q57" s="17"/>
      <c r="R57" s="17"/>
      <c r="S57" s="111"/>
    </row>
    <row r="58" spans="1:24" ht="15" customHeight="1" thickBot="1" x14ac:dyDescent="0.3">
      <c r="A58" s="67"/>
      <c r="B58" s="5"/>
      <c r="C58" s="23" t="s">
        <v>14</v>
      </c>
      <c r="D58" s="28"/>
      <c r="E58" s="27"/>
      <c r="F58" s="6"/>
      <c r="G58" s="6"/>
      <c r="H58" s="6"/>
      <c r="I58" s="6"/>
      <c r="J58" s="90">
        <f>J50+J57</f>
        <v>1980000</v>
      </c>
      <c r="K58" s="75"/>
      <c r="L58" s="29" t="s">
        <v>97</v>
      </c>
      <c r="M58" s="17"/>
      <c r="N58" s="17"/>
      <c r="O58" s="17"/>
      <c r="P58" s="17"/>
      <c r="Q58" s="17"/>
      <c r="R58" s="148">
        <f>R51+R56</f>
        <v>1980000</v>
      </c>
      <c r="S58" s="76"/>
    </row>
    <row r="59" spans="1:24" ht="13.8" thickTop="1" x14ac:dyDescent="0.25">
      <c r="A59" s="67"/>
      <c r="B59" s="30"/>
      <c r="C59" s="31"/>
      <c r="D59" s="32"/>
      <c r="E59" s="33"/>
      <c r="F59" s="34"/>
      <c r="G59" s="34"/>
      <c r="H59" s="34"/>
      <c r="I59" s="34"/>
      <c r="J59" s="35"/>
      <c r="K59" s="34"/>
      <c r="L59" s="31"/>
      <c r="M59" s="32"/>
      <c r="N59" s="34"/>
      <c r="O59" s="34"/>
      <c r="P59" s="34"/>
      <c r="Q59" s="34"/>
      <c r="R59" s="35"/>
      <c r="S59" s="36"/>
    </row>
    <row r="60" spans="1:24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1:24" ht="15" customHeight="1" x14ac:dyDescent="0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1:24" ht="15" customHeight="1" x14ac:dyDescent="0.25">
      <c r="A62" s="67"/>
      <c r="B62" s="139"/>
      <c r="C62" s="140"/>
      <c r="D62" s="140"/>
      <c r="E62" s="140"/>
      <c r="F62" s="140"/>
      <c r="G62" s="140"/>
      <c r="H62" s="140"/>
      <c r="I62" s="141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24" ht="15" customHeight="1" x14ac:dyDescent="0.25">
      <c r="A63" s="67"/>
      <c r="B63" s="201" t="s">
        <v>79</v>
      </c>
      <c r="C63" s="202"/>
      <c r="D63" s="6" t="s">
        <v>80</v>
      </c>
      <c r="E63" s="89"/>
      <c r="F63" s="89"/>
      <c r="G63" s="89"/>
      <c r="H63" s="89"/>
      <c r="I63" s="95"/>
      <c r="J63" s="67"/>
      <c r="K63" s="67"/>
      <c r="L63" s="67"/>
      <c r="M63" s="67"/>
      <c r="N63" s="67"/>
      <c r="O63" s="67"/>
      <c r="P63" s="67"/>
      <c r="Q63" s="67"/>
      <c r="R63" s="67"/>
      <c r="S63" s="67"/>
      <c r="X63" t="s">
        <v>62</v>
      </c>
    </row>
    <row r="64" spans="1:24" ht="15" customHeight="1" x14ac:dyDescent="0.25">
      <c r="A64" s="67"/>
      <c r="B64" s="203" t="s">
        <v>75</v>
      </c>
      <c r="C64" s="204"/>
      <c r="D64" s="143" t="s">
        <v>28</v>
      </c>
      <c r="E64" s="14"/>
      <c r="F64" s="125">
        <v>6155000</v>
      </c>
      <c r="G64" s="14"/>
      <c r="H64" s="89"/>
      <c r="I64" s="11" t="s">
        <v>4</v>
      </c>
      <c r="J64" s="67"/>
      <c r="K64" s="67"/>
      <c r="L64" s="67"/>
      <c r="M64" s="67"/>
      <c r="N64" s="67"/>
      <c r="O64" s="67"/>
      <c r="P64" s="67"/>
      <c r="Q64" s="67"/>
      <c r="R64" s="67"/>
      <c r="S64" s="67"/>
      <c r="X64" t="s">
        <v>98</v>
      </c>
    </row>
    <row r="65" spans="1:24" ht="15" customHeight="1" x14ac:dyDescent="0.25">
      <c r="A65" s="67"/>
      <c r="B65" s="144"/>
      <c r="C65" s="89"/>
      <c r="D65" s="145" t="s">
        <v>57</v>
      </c>
      <c r="E65" s="14"/>
      <c r="F65" s="89"/>
      <c r="G65" s="14"/>
      <c r="H65" s="125">
        <v>6155000</v>
      </c>
      <c r="I65" s="11"/>
      <c r="J65" s="67"/>
      <c r="K65" s="67"/>
      <c r="L65" s="67"/>
      <c r="M65" s="67"/>
      <c r="N65" s="67"/>
      <c r="O65" s="67"/>
      <c r="P65" s="67"/>
      <c r="Q65" s="67"/>
      <c r="R65" s="67"/>
      <c r="S65" s="67"/>
      <c r="X65" t="s">
        <v>60</v>
      </c>
    </row>
    <row r="66" spans="1:24" ht="15" customHeight="1" x14ac:dyDescent="0.25">
      <c r="A66" s="67"/>
      <c r="B66" s="144"/>
      <c r="C66" s="89"/>
      <c r="D66" s="89"/>
      <c r="E66" s="89"/>
      <c r="F66" s="89"/>
      <c r="G66" s="89"/>
      <c r="H66" s="89"/>
      <c r="I66" s="95"/>
      <c r="J66" s="67"/>
      <c r="K66" s="67"/>
      <c r="L66" s="67"/>
      <c r="M66" s="67"/>
      <c r="N66" s="67"/>
      <c r="O66" s="67"/>
      <c r="P66" s="67"/>
      <c r="Q66" s="67"/>
      <c r="R66" s="67"/>
      <c r="S66" s="67"/>
      <c r="X66" t="s">
        <v>77</v>
      </c>
    </row>
    <row r="67" spans="1:24" ht="15" customHeight="1" x14ac:dyDescent="0.25">
      <c r="A67" s="67"/>
      <c r="B67" s="207" t="s">
        <v>76</v>
      </c>
      <c r="C67" s="208"/>
      <c r="D67" s="143" t="s">
        <v>57</v>
      </c>
      <c r="E67" s="14"/>
      <c r="F67" s="125">
        <f>SUM(H68:H81)</f>
        <v>5380000</v>
      </c>
      <c r="G67" s="14"/>
      <c r="H67" s="89"/>
      <c r="I67" s="11"/>
      <c r="J67" s="67"/>
      <c r="K67" s="67"/>
      <c r="L67" s="67"/>
      <c r="M67" s="67"/>
      <c r="N67" s="67"/>
      <c r="O67" s="67"/>
      <c r="P67" s="67"/>
      <c r="Q67" s="67"/>
      <c r="R67" s="67"/>
      <c r="S67" s="67"/>
      <c r="X67" t="s">
        <v>78</v>
      </c>
    </row>
    <row r="68" spans="1:24" ht="15" customHeight="1" x14ac:dyDescent="0.25">
      <c r="A68" s="67"/>
      <c r="B68" s="142"/>
      <c r="C68" s="6"/>
      <c r="D68" s="145" t="s">
        <v>58</v>
      </c>
      <c r="E68" s="14"/>
      <c r="F68" s="89"/>
      <c r="G68" s="14"/>
      <c r="H68" s="125">
        <v>70000</v>
      </c>
      <c r="I68" s="11"/>
      <c r="J68" s="67"/>
      <c r="K68" s="67"/>
      <c r="L68" s="67"/>
      <c r="M68" s="67"/>
      <c r="N68" s="67"/>
      <c r="O68" s="67"/>
      <c r="P68" s="67"/>
      <c r="Q68" s="67"/>
      <c r="R68" s="67"/>
      <c r="S68" s="67"/>
      <c r="X68" t="s">
        <v>93</v>
      </c>
    </row>
    <row r="69" spans="1:24" ht="15" customHeight="1" x14ac:dyDescent="0.25">
      <c r="A69" s="67"/>
      <c r="B69" s="142"/>
      <c r="C69" s="6"/>
      <c r="D69" s="145" t="s">
        <v>59</v>
      </c>
      <c r="E69" s="14"/>
      <c r="F69" s="89"/>
      <c r="G69" s="14"/>
      <c r="H69" s="125">
        <v>55000</v>
      </c>
      <c r="I69" s="11"/>
      <c r="J69" s="67"/>
      <c r="K69" s="67"/>
      <c r="L69" s="67"/>
      <c r="M69" s="67"/>
      <c r="N69" s="67"/>
      <c r="O69" s="67"/>
      <c r="P69" s="67"/>
      <c r="Q69" s="67"/>
      <c r="R69" s="67"/>
      <c r="S69" s="67"/>
      <c r="X69" t="s">
        <v>57</v>
      </c>
    </row>
    <row r="70" spans="1:24" ht="15" customHeight="1" x14ac:dyDescent="0.25">
      <c r="A70" s="67"/>
      <c r="B70" s="142"/>
      <c r="C70" s="6"/>
      <c r="D70" s="145" t="s">
        <v>60</v>
      </c>
      <c r="E70" s="14"/>
      <c r="F70" s="89"/>
      <c r="G70" s="14"/>
      <c r="H70" s="125">
        <v>3600000</v>
      </c>
      <c r="I70" s="11"/>
      <c r="J70" s="67"/>
      <c r="K70" s="67"/>
      <c r="L70" s="67"/>
      <c r="M70" s="67"/>
      <c r="N70" s="67"/>
      <c r="O70" s="67"/>
      <c r="P70" s="67"/>
      <c r="Q70" s="67"/>
      <c r="R70" s="67"/>
      <c r="S70" s="67"/>
      <c r="X70" t="s">
        <v>66</v>
      </c>
    </row>
    <row r="71" spans="1:24" ht="15" customHeight="1" x14ac:dyDescent="0.25">
      <c r="A71" s="67"/>
      <c r="B71" s="142"/>
      <c r="C71" s="6"/>
      <c r="D71" s="145" t="s">
        <v>61</v>
      </c>
      <c r="E71" s="14"/>
      <c r="F71" s="89"/>
      <c r="G71" s="14"/>
      <c r="H71" s="125">
        <v>925000</v>
      </c>
      <c r="I71" s="11"/>
      <c r="J71" s="67"/>
      <c r="K71" s="67"/>
      <c r="L71" s="67"/>
      <c r="M71" s="67"/>
      <c r="N71" s="67"/>
      <c r="O71" s="67"/>
      <c r="P71" s="67"/>
      <c r="Q71" s="67"/>
      <c r="R71" s="67"/>
      <c r="S71" s="67"/>
      <c r="X71" t="s">
        <v>69</v>
      </c>
    </row>
    <row r="72" spans="1:24" ht="15" customHeight="1" x14ac:dyDescent="0.25">
      <c r="A72" s="67"/>
      <c r="B72" s="142"/>
      <c r="C72" s="6"/>
      <c r="D72" s="145" t="s">
        <v>62</v>
      </c>
      <c r="E72" s="14"/>
      <c r="F72" s="89"/>
      <c r="G72" s="14"/>
      <c r="H72" s="125">
        <v>150000</v>
      </c>
      <c r="I72" s="11"/>
      <c r="J72" s="67"/>
      <c r="K72" s="67"/>
      <c r="L72" s="67"/>
      <c r="M72" s="67"/>
      <c r="N72" s="67"/>
      <c r="O72" s="67"/>
      <c r="P72" s="67"/>
      <c r="Q72" s="67"/>
      <c r="R72" s="67"/>
      <c r="S72" s="67"/>
      <c r="X72" t="s">
        <v>68</v>
      </c>
    </row>
    <row r="73" spans="1:24" ht="15" customHeight="1" x14ac:dyDescent="0.25">
      <c r="A73" s="67"/>
      <c r="B73" s="142"/>
      <c r="C73" s="6"/>
      <c r="D73" s="145" t="s">
        <v>78</v>
      </c>
      <c r="E73" s="14"/>
      <c r="F73" s="89"/>
      <c r="G73" s="14"/>
      <c r="H73" s="125">
        <v>35000</v>
      </c>
      <c r="I73" s="11"/>
      <c r="J73" s="67"/>
      <c r="K73" s="67"/>
      <c r="L73" s="67"/>
      <c r="M73" s="67"/>
      <c r="N73" s="67"/>
      <c r="O73" s="67"/>
      <c r="P73" s="67"/>
      <c r="Q73" s="67"/>
      <c r="R73" s="67"/>
      <c r="S73" s="67"/>
      <c r="X73" t="s">
        <v>63</v>
      </c>
    </row>
    <row r="74" spans="1:24" ht="15" customHeight="1" x14ac:dyDescent="0.25">
      <c r="A74" s="67"/>
      <c r="B74" s="142"/>
      <c r="C74" s="6"/>
      <c r="D74" s="145" t="s">
        <v>63</v>
      </c>
      <c r="E74" s="14"/>
      <c r="F74" s="89"/>
      <c r="G74" s="14"/>
      <c r="H74" s="125">
        <v>40000</v>
      </c>
      <c r="I74" s="11"/>
      <c r="J74" s="67"/>
      <c r="K74" s="67"/>
      <c r="L74" s="67"/>
      <c r="M74" s="67"/>
      <c r="N74" s="67"/>
      <c r="O74" s="67"/>
      <c r="P74" s="67"/>
      <c r="Q74" s="67"/>
      <c r="R74" s="67"/>
      <c r="S74" s="67"/>
      <c r="X74" t="s">
        <v>64</v>
      </c>
    </row>
    <row r="75" spans="1:24" ht="15" customHeight="1" x14ac:dyDescent="0.25">
      <c r="A75" s="67"/>
      <c r="B75" s="142"/>
      <c r="C75" s="6"/>
      <c r="D75" s="145" t="s">
        <v>64</v>
      </c>
      <c r="E75" s="14"/>
      <c r="F75" s="89"/>
      <c r="G75" s="14"/>
      <c r="H75" s="125">
        <v>315000</v>
      </c>
      <c r="I75" s="11"/>
      <c r="J75" s="67"/>
      <c r="K75" s="67"/>
      <c r="L75" s="67"/>
      <c r="M75" s="67"/>
      <c r="N75" s="67"/>
      <c r="O75" s="67"/>
      <c r="P75" s="67"/>
      <c r="Q75" s="67"/>
      <c r="R75" s="67"/>
      <c r="S75" s="67"/>
      <c r="X75" t="s">
        <v>67</v>
      </c>
    </row>
    <row r="76" spans="1:24" ht="15" customHeight="1" x14ac:dyDescent="0.25">
      <c r="A76" s="67"/>
      <c r="B76" s="142"/>
      <c r="C76" s="6"/>
      <c r="D76" s="145" t="s">
        <v>65</v>
      </c>
      <c r="E76" s="14"/>
      <c r="F76" s="89"/>
      <c r="G76" s="14"/>
      <c r="H76" s="125">
        <v>115000</v>
      </c>
      <c r="I76" s="11"/>
      <c r="J76" s="67"/>
      <c r="K76" s="67"/>
      <c r="L76" s="67"/>
      <c r="M76" s="67"/>
      <c r="N76" s="67"/>
      <c r="O76" s="67"/>
      <c r="P76" s="67"/>
      <c r="Q76" s="67"/>
      <c r="R76" s="67"/>
      <c r="S76" s="67"/>
      <c r="X76" t="s">
        <v>65</v>
      </c>
    </row>
    <row r="77" spans="1:24" ht="15" customHeight="1" x14ac:dyDescent="0.25">
      <c r="A77" s="67"/>
      <c r="B77" s="142"/>
      <c r="C77" s="6"/>
      <c r="D77" s="145" t="s">
        <v>77</v>
      </c>
      <c r="E77" s="14"/>
      <c r="F77" s="89"/>
      <c r="G77" s="14"/>
      <c r="H77" s="125">
        <v>22000</v>
      </c>
      <c r="I77" s="11"/>
      <c r="J77" s="67"/>
      <c r="K77" s="67"/>
      <c r="L77" s="67"/>
      <c r="M77" s="67"/>
      <c r="N77" s="67"/>
      <c r="O77" s="67"/>
      <c r="P77" s="67"/>
      <c r="Q77" s="67"/>
      <c r="R77" s="67"/>
      <c r="S77" s="67"/>
      <c r="X77" t="s">
        <v>99</v>
      </c>
    </row>
    <row r="78" spans="1:24" ht="15" customHeight="1" x14ac:dyDescent="0.25">
      <c r="A78" s="67"/>
      <c r="B78" s="142"/>
      <c r="C78" s="6"/>
      <c r="D78" s="145" t="s">
        <v>66</v>
      </c>
      <c r="E78" s="14"/>
      <c r="F78" s="89"/>
      <c r="G78" s="14"/>
      <c r="H78" s="125">
        <v>18000</v>
      </c>
      <c r="I78" s="11"/>
      <c r="J78" s="67"/>
      <c r="K78" s="67"/>
      <c r="L78" s="67"/>
      <c r="M78" s="67"/>
      <c r="N78" s="67"/>
      <c r="O78" s="67"/>
      <c r="P78" s="67"/>
      <c r="Q78" s="67"/>
      <c r="R78" s="67"/>
      <c r="S78" s="67"/>
      <c r="X78" t="s">
        <v>28</v>
      </c>
    </row>
    <row r="79" spans="1:24" ht="15" customHeight="1" x14ac:dyDescent="0.25">
      <c r="A79" s="67"/>
      <c r="B79" s="142"/>
      <c r="C79" s="6"/>
      <c r="D79" s="145" t="s">
        <v>67</v>
      </c>
      <c r="E79" s="14"/>
      <c r="F79" s="89"/>
      <c r="G79" s="14"/>
      <c r="H79" s="125">
        <v>9000</v>
      </c>
      <c r="I79" s="11"/>
      <c r="J79" s="67"/>
      <c r="K79" s="67"/>
      <c r="L79" s="67"/>
      <c r="M79" s="67"/>
      <c r="N79" s="67"/>
      <c r="O79" s="67"/>
      <c r="P79" s="67"/>
      <c r="Q79" s="67"/>
      <c r="R79" s="67"/>
      <c r="S79" s="67"/>
      <c r="X79" t="s">
        <v>59</v>
      </c>
    </row>
    <row r="80" spans="1:24" ht="15" customHeight="1" x14ac:dyDescent="0.25">
      <c r="A80" s="67"/>
      <c r="B80" s="142"/>
      <c r="C80" s="6"/>
      <c r="D80" s="145" t="s">
        <v>68</v>
      </c>
      <c r="E80" s="14"/>
      <c r="F80" s="89"/>
      <c r="G80" s="14"/>
      <c r="H80" s="125">
        <v>11000</v>
      </c>
      <c r="I80" s="11"/>
      <c r="J80" s="67"/>
      <c r="K80" s="67"/>
      <c r="L80" s="67"/>
      <c r="M80" s="67"/>
      <c r="N80" s="67"/>
      <c r="O80" s="67"/>
      <c r="P80" s="67"/>
      <c r="Q80" s="67"/>
      <c r="R80" s="67"/>
      <c r="S80" s="67"/>
      <c r="X80" t="s">
        <v>58</v>
      </c>
    </row>
    <row r="81" spans="1:24" ht="15" customHeight="1" x14ac:dyDescent="0.25">
      <c r="A81" s="67"/>
      <c r="B81" s="142"/>
      <c r="C81" s="6"/>
      <c r="D81" s="145" t="s">
        <v>69</v>
      </c>
      <c r="E81" s="14"/>
      <c r="F81" s="89"/>
      <c r="G81" s="14"/>
      <c r="H81" s="125">
        <v>15000</v>
      </c>
      <c r="I81" s="11"/>
      <c r="J81" s="67"/>
      <c r="K81" s="67"/>
      <c r="L81" s="67"/>
      <c r="M81" s="67"/>
      <c r="N81" s="67"/>
      <c r="O81" s="67"/>
      <c r="P81" s="67"/>
      <c r="Q81" s="67"/>
      <c r="R81" s="67"/>
      <c r="S81" s="67"/>
      <c r="X81" t="s">
        <v>61</v>
      </c>
    </row>
    <row r="82" spans="1:24" x14ac:dyDescent="0.25">
      <c r="A82" s="67"/>
      <c r="B82" s="144"/>
      <c r="C82" s="89"/>
      <c r="D82" s="89"/>
      <c r="E82" s="89"/>
      <c r="F82" s="89"/>
      <c r="G82" s="89"/>
      <c r="H82" s="89"/>
      <c r="I82" s="95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1:24" ht="15" customHeight="1" x14ac:dyDescent="0.25">
      <c r="A83" s="67"/>
      <c r="B83" s="207" t="s">
        <v>76</v>
      </c>
      <c r="C83" s="208"/>
      <c r="D83" s="143" t="s">
        <v>57</v>
      </c>
      <c r="E83" s="14"/>
      <c r="F83" s="125">
        <v>775000</v>
      </c>
      <c r="G83" s="14"/>
      <c r="H83" s="89"/>
      <c r="I83" s="11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1:24" ht="15" customHeight="1" x14ac:dyDescent="0.25">
      <c r="A84" s="67"/>
      <c r="B84" s="144"/>
      <c r="C84" s="29"/>
      <c r="D84" s="145" t="s">
        <v>99</v>
      </c>
      <c r="E84" s="14"/>
      <c r="F84" s="89"/>
      <c r="G84" s="14"/>
      <c r="H84" s="125">
        <v>775000</v>
      </c>
      <c r="I84" s="11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1:24" x14ac:dyDescent="0.25">
      <c r="A85" s="67"/>
      <c r="B85" s="144"/>
      <c r="C85" s="29"/>
      <c r="D85" s="89"/>
      <c r="E85" s="89"/>
      <c r="F85" s="89"/>
      <c r="G85" s="14"/>
      <c r="H85" s="89"/>
      <c r="I85" s="95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1:24" ht="15" customHeight="1" x14ac:dyDescent="0.25">
      <c r="A86" s="67"/>
      <c r="B86" s="207" t="s">
        <v>76</v>
      </c>
      <c r="C86" s="208"/>
      <c r="D86" s="143" t="s">
        <v>99</v>
      </c>
      <c r="E86" s="14"/>
      <c r="F86" s="125">
        <v>150000</v>
      </c>
      <c r="G86" s="14"/>
      <c r="H86" s="89"/>
      <c r="I86" s="11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1:24" ht="15" customHeight="1" x14ac:dyDescent="0.25">
      <c r="A87" s="67"/>
      <c r="B87" s="144"/>
      <c r="C87" s="89"/>
      <c r="D87" s="145" t="s">
        <v>93</v>
      </c>
      <c r="E87" s="14"/>
      <c r="F87" s="89"/>
      <c r="G87" s="14" t="s">
        <v>4</v>
      </c>
      <c r="H87" s="125">
        <v>150000</v>
      </c>
      <c r="I87" s="11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1:24" x14ac:dyDescent="0.25">
      <c r="A88" s="67"/>
      <c r="B88" s="146"/>
      <c r="C88" s="92"/>
      <c r="D88" s="92"/>
      <c r="E88" s="92"/>
      <c r="F88" s="92"/>
      <c r="G88" s="92"/>
      <c r="H88" s="92"/>
      <c r="I88" s="93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1:24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129" spans="1:1" x14ac:dyDescent="0.25">
      <c r="A129" s="3"/>
    </row>
    <row r="179" spans="1:1" x14ac:dyDescent="0.25">
      <c r="A179" s="3"/>
    </row>
  </sheetData>
  <sheetProtection password="BCEB" sheet="1" objects="1" scenarios="1"/>
  <mergeCells count="39">
    <mergeCell ref="A2:C2"/>
    <mergeCell ref="D2:J2"/>
    <mergeCell ref="A3:C3"/>
    <mergeCell ref="D3:J3"/>
    <mergeCell ref="L43:R43"/>
    <mergeCell ref="D5:H5"/>
    <mergeCell ref="D7:F7"/>
    <mergeCell ref="A10:K10"/>
    <mergeCell ref="A11:K11"/>
    <mergeCell ref="B13:I13"/>
    <mergeCell ref="B14:I14"/>
    <mergeCell ref="C43:J43"/>
    <mergeCell ref="B15:I15"/>
    <mergeCell ref="E39:M39"/>
    <mergeCell ref="L45:M45"/>
    <mergeCell ref="C45:D45"/>
    <mergeCell ref="E40:M40"/>
    <mergeCell ref="E41:M41"/>
    <mergeCell ref="B28:K28"/>
    <mergeCell ref="B29:K29"/>
    <mergeCell ref="B86:C86"/>
    <mergeCell ref="C33:D33"/>
    <mergeCell ref="C34:D34"/>
    <mergeCell ref="C35:D35"/>
    <mergeCell ref="B67:C67"/>
    <mergeCell ref="B83:C83"/>
    <mergeCell ref="C50:D50"/>
    <mergeCell ref="C46:D46"/>
    <mergeCell ref="C47:D47"/>
    <mergeCell ref="B30:K30"/>
    <mergeCell ref="L53:R53"/>
    <mergeCell ref="B63:C63"/>
    <mergeCell ref="B64:C64"/>
    <mergeCell ref="L46:M46"/>
    <mergeCell ref="L47:M47"/>
    <mergeCell ref="L48:M48"/>
    <mergeCell ref="L50:M50"/>
    <mergeCell ref="C48:D48"/>
    <mergeCell ref="C49:D49"/>
  </mergeCells>
  <phoneticPr fontId="6" type="noConversion"/>
  <dataValidations count="10">
    <dataValidation type="list" allowBlank="1" showInputMessage="1" showErrorMessage="1" prompt="Select appropriate date from the drop-down list." sqref="B15 B30:K30 E41:M41">
      <formula1>$X$16:$X$17</formula1>
    </dataValidation>
    <dataValidation type="list" allowBlank="1" showInputMessage="1" showErrorMessage="1" prompt="Select accounts from the drop-down list." sqref="D20">
      <formula1>$X$18:$X$21</formula1>
    </dataValidation>
    <dataValidation type="list" allowBlank="1" showInputMessage="1" showErrorMessage="1" sqref="D21:D23">
      <formula1>$X$18:$X$21</formula1>
    </dataValidation>
    <dataValidation type="list" allowBlank="1" showInputMessage="1" showErrorMessage="1" prompt="Select label from the drop-down list." sqref="C33:D35">
      <formula1>$X$31:$X$35</formula1>
    </dataValidation>
    <dataValidation type="list" allowBlank="1" showInputMessage="1" showErrorMessage="1" sqref="L50 L47">
      <formula1>$X$47:$X$53</formula1>
    </dataValidation>
    <dataValidation type="list" allowBlank="1" showInputMessage="1" showErrorMessage="1" prompt="Select account from the drop-down list." sqref="C45">
      <formula1>$X$41:$X$54</formula1>
    </dataValidation>
    <dataValidation type="list" allowBlank="1" showInputMessage="1" showErrorMessage="1" sqref="C46:C49 D53 D56 L45:L46">
      <formula1>$X$41:$X$54</formula1>
    </dataValidation>
    <dataValidation type="list" allowBlank="1" showInputMessage="1" showErrorMessage="1" sqref="D64:D65 D86:D87 D68 D84">
      <formula1>$X$63:$X$80</formula1>
    </dataValidation>
    <dataValidation type="list" allowBlank="1" showInputMessage="1" showErrorMessage="1" prompt="Select accounts from the drop-down list." sqref="D67">
      <formula1>$X$63:$X$80</formula1>
    </dataValidation>
    <dataValidation type="list" allowBlank="1" showInputMessage="1" showErrorMessage="1" sqref="D69:D81 D83">
      <formula1>$X$63:$X$81</formula1>
    </dataValidation>
  </dataValidations>
  <pageMargins left="0.75" right="0.75" top="1" bottom="1" header="0.5" footer="0.5"/>
  <pageSetup orientation="portrait" horizontalDpi="4294967293" verticalDpi="0" r:id="rId1"/>
  <headerFooter alignWithMargins="0"/>
  <ignoredErrors>
    <ignoredError sqref="A27 A29:A38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Pr. 5-2A</vt:lpstr>
      <vt:lpstr>Sol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Hussey</dc:creator>
  <cp:lastModifiedBy>sgjimmy</cp:lastModifiedBy>
  <cp:lastPrinted>2003-10-20T22:36:53Z</cp:lastPrinted>
  <dcterms:created xsi:type="dcterms:W3CDTF">2003-10-20T14:22:17Z</dcterms:created>
  <dcterms:modified xsi:type="dcterms:W3CDTF">2014-07-23T21:12:17Z</dcterms:modified>
</cp:coreProperties>
</file>