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" windowWidth="11352" windowHeight="7872" activeTab="0"/>
  </bookViews>
  <sheets>
    <sheet name="Pr. 5-1A" sheetId="1" r:id="rId1"/>
    <sheet name="Sol" sheetId="2" state="hidden" r:id="rId2"/>
  </sheets>
  <definedNames/>
  <calcPr fullCalcOnLoad="1" fullPrecision="0"/>
</workbook>
</file>

<file path=xl/comments1.xml><?xml version="1.0" encoding="utf-8"?>
<comments xmlns="http://schemas.openxmlformats.org/spreadsheetml/2006/main">
  <authors>
    <author> cpence</author>
    <author>Peggy Hussey</author>
    <author>Craig Pence</author>
  </authors>
  <commentList>
    <comment ref="C18" authorId="0">
      <text>
        <r>
          <rPr>
            <sz val="8"/>
            <rFont val="Tahoma"/>
            <family val="2"/>
          </rPr>
          <t>Select accounts from the drop-down lists.</t>
        </r>
      </text>
    </comment>
    <comment ref="D19" authorId="0">
      <text>
        <r>
          <rPr>
            <sz val="8"/>
            <rFont val="Tahoma"/>
            <family val="2"/>
          </rPr>
          <t>Place the account with the largest balance on this line.</t>
        </r>
      </text>
    </comment>
    <comment ref="F19" authorId="0">
      <text>
        <r>
          <rPr>
            <sz val="8"/>
            <rFont val="Tahoma"/>
            <family val="2"/>
          </rPr>
          <t>Enter the larger of the two amounts on this line. Enter as positive amounts.</t>
        </r>
      </text>
    </comment>
    <comment ref="H20" authorId="1">
      <text>
        <r>
          <rPr>
            <sz val="8"/>
            <rFont val="Tahoma"/>
            <family val="0"/>
          </rPr>
          <t xml:space="preserve">Enter the sum of the two accounts here.
</t>
        </r>
      </text>
    </comment>
    <comment ref="D26" authorId="0">
      <text>
        <r>
          <rPr>
            <sz val="8"/>
            <rFont val="Tahoma"/>
            <family val="2"/>
          </rPr>
          <t>List these expenses in numerical order, largest to smallest except for miscellaneous expense which goes last.</t>
        </r>
      </text>
    </comment>
    <comment ref="F26" authorId="1">
      <text>
        <r>
          <rPr>
            <sz val="8"/>
            <rFont val="Tahoma"/>
            <family val="0"/>
          </rPr>
          <t xml:space="preserve">List these expenses in numerical order, largest to smallest except for miscellaneous expenses which goes last. Enter as positive amounts.
</t>
        </r>
      </text>
    </comment>
    <comment ref="H30" authorId="0">
      <text>
        <r>
          <rPr>
            <sz val="8"/>
            <rFont val="Tahoma"/>
            <family val="2"/>
          </rPr>
          <t>Enter as a positive amount.</t>
        </r>
      </text>
    </comment>
    <comment ref="F32" authorId="1">
      <text>
        <r>
          <rPr>
            <sz val="8"/>
            <rFont val="Tahoma"/>
            <family val="0"/>
          </rPr>
          <t>List the expenses in numerical order, largest to smallest, with the exception of miscellaneous expense which goes last.</t>
        </r>
      </text>
    </comment>
    <comment ref="H38" authorId="2">
      <text>
        <r>
          <rPr>
            <sz val="8"/>
            <rFont val="Tahoma"/>
            <family val="2"/>
          </rPr>
          <t>Enter a positive amount.</t>
        </r>
      </text>
    </comment>
    <comment ref="H51" authorId="1">
      <text>
        <r>
          <rPr>
            <sz val="8"/>
            <rFont val="Tahoma"/>
            <family val="0"/>
          </rPr>
          <t>Enter the item that increases retained earnings first. (You will need information from part 1.)</t>
        </r>
      </text>
    </comment>
    <comment ref="B59" authorId="1">
      <text>
        <r>
          <rPr>
            <sz val="8"/>
            <rFont val="Tahoma"/>
            <family val="0"/>
          </rPr>
          <t xml:space="preserve">Enter the period of time covered by this statement.
</t>
        </r>
      </text>
    </comment>
    <comment ref="C63" authorId="0">
      <text>
        <r>
          <rPr>
            <sz val="8"/>
            <rFont val="Tahoma"/>
            <family val="2"/>
          </rPr>
          <t>List current assets in order of liquidity (most liquid first).</t>
        </r>
      </text>
    </comment>
    <comment ref="H63" authorId="0">
      <text>
        <r>
          <rPr>
            <sz val="8"/>
            <rFont val="Tahoma"/>
            <family val="2"/>
          </rPr>
          <t>List current assets in order of liquidity (most liquid first).</t>
        </r>
      </text>
    </comment>
    <comment ref="C66" authorId="0">
      <text>
        <r>
          <rPr>
            <sz val="8"/>
            <rFont val="Tahoma"/>
            <family val="2"/>
          </rPr>
          <t>List supplies ahead of prepaid insurance.</t>
        </r>
      </text>
    </comment>
    <comment ref="H71" authorId="1">
      <text>
        <r>
          <rPr>
            <sz val="8"/>
            <rFont val="Tahoma"/>
            <family val="0"/>
          </rPr>
          <t xml:space="preserve">Enter the carrying value of the office equipment.
</t>
        </r>
      </text>
    </comment>
    <comment ref="H74" authorId="1">
      <text>
        <r>
          <rPr>
            <sz val="8"/>
            <rFont val="Tahoma"/>
            <family val="0"/>
          </rPr>
          <t>Enter the carrying value of the store equipment.</t>
        </r>
      </text>
    </comment>
    <comment ref="C80" authorId="0">
      <text>
        <r>
          <rPr>
            <sz val="8"/>
            <rFont val="Tahoma"/>
            <family val="2"/>
          </rPr>
          <t>List current liabilities in descending order by amount.</t>
        </r>
      </text>
    </comment>
  </commentList>
</comments>
</file>

<file path=xl/comments2.xml><?xml version="1.0" encoding="utf-8"?>
<comments xmlns="http://schemas.openxmlformats.org/spreadsheetml/2006/main">
  <authors>
    <author> cpence</author>
    <author>Peggy Hussey</author>
    <author>Craig Pence</author>
  </authors>
  <commentList>
    <comment ref="C18" authorId="0">
      <text>
        <r>
          <rPr>
            <sz val="8"/>
            <rFont val="Tahoma"/>
            <family val="2"/>
          </rPr>
          <t>Select accounts from the drop-down lists.</t>
        </r>
      </text>
    </comment>
    <comment ref="D19" authorId="0">
      <text>
        <r>
          <rPr>
            <sz val="8"/>
            <rFont val="Tahoma"/>
            <family val="2"/>
          </rPr>
          <t>Place the account with the largest balance on this line.</t>
        </r>
      </text>
    </comment>
    <comment ref="D26" authorId="0">
      <text>
        <r>
          <rPr>
            <sz val="8"/>
            <rFont val="Tahoma"/>
            <family val="2"/>
          </rPr>
          <t>List these expenses in numerical order, largest to smallest except for miscellaneous expense which goes last.</t>
        </r>
      </text>
    </comment>
    <comment ref="F19" authorId="0">
      <text>
        <r>
          <rPr>
            <sz val="8"/>
            <rFont val="Tahoma"/>
            <family val="2"/>
          </rPr>
          <t>Enter the larger of the two amounts on this line. Enter as positive amounts.</t>
        </r>
      </text>
    </comment>
    <comment ref="H20" authorId="1">
      <text>
        <r>
          <rPr>
            <sz val="8"/>
            <rFont val="Tahoma"/>
            <family val="0"/>
          </rPr>
          <t xml:space="preserve">Enter the sum of the two accounts here.
</t>
        </r>
      </text>
    </comment>
    <comment ref="F26" authorId="1">
      <text>
        <r>
          <rPr>
            <sz val="8"/>
            <rFont val="Tahoma"/>
            <family val="0"/>
          </rPr>
          <t xml:space="preserve">List these expenses in numerical order, largest to smallest except for miscellaneous expenses which goes last. Enter as positive amounts.
</t>
        </r>
      </text>
    </comment>
    <comment ref="H30" authorId="0">
      <text>
        <r>
          <rPr>
            <sz val="8"/>
            <rFont val="Tahoma"/>
            <family val="2"/>
          </rPr>
          <t>Enter as a positive amount.</t>
        </r>
      </text>
    </comment>
    <comment ref="H38" authorId="2">
      <text>
        <r>
          <rPr>
            <sz val="8"/>
            <rFont val="Tahoma"/>
            <family val="2"/>
          </rPr>
          <t>Enter a positive amount.</t>
        </r>
      </text>
    </comment>
    <comment ref="F32" authorId="1">
      <text>
        <r>
          <rPr>
            <sz val="8"/>
            <rFont val="Tahoma"/>
            <family val="0"/>
          </rPr>
          <t>List the expenses in numerical order, largest to smallest, with the exception of miscellaneous expense which goes last.</t>
        </r>
      </text>
    </comment>
    <comment ref="H51" authorId="1">
      <text>
        <r>
          <rPr>
            <sz val="8"/>
            <rFont val="Tahoma"/>
            <family val="0"/>
          </rPr>
          <t>Enter the item that increases retained earnings first.  (You will need information from part 1.)</t>
        </r>
      </text>
    </comment>
    <comment ref="B59" authorId="1">
      <text>
        <r>
          <rPr>
            <sz val="8"/>
            <rFont val="Tahoma"/>
            <family val="0"/>
          </rPr>
          <t xml:space="preserve">Enter the period of time covered by this statement.
</t>
        </r>
      </text>
    </comment>
    <comment ref="C63" authorId="0">
      <text>
        <r>
          <rPr>
            <sz val="8"/>
            <rFont val="Tahoma"/>
            <family val="2"/>
          </rPr>
          <t>List current assets in order of liquidity (most liquid first).</t>
        </r>
      </text>
    </comment>
    <comment ref="C66" authorId="0">
      <text>
        <r>
          <rPr>
            <sz val="8"/>
            <rFont val="Tahoma"/>
            <family val="2"/>
          </rPr>
          <t>List supplies ahead of prepaid insurance.</t>
        </r>
      </text>
    </comment>
    <comment ref="C80" authorId="0">
      <text>
        <r>
          <rPr>
            <sz val="8"/>
            <rFont val="Tahoma"/>
            <family val="2"/>
          </rPr>
          <t>List current liabilities numerically, largest to smallest.</t>
        </r>
      </text>
    </comment>
    <comment ref="H63" authorId="0">
      <text>
        <r>
          <rPr>
            <sz val="8"/>
            <rFont val="Tahoma"/>
            <family val="2"/>
          </rPr>
          <t>List current assets in order of liquidity (most liquid first).</t>
        </r>
      </text>
    </comment>
    <comment ref="H71" authorId="1">
      <text>
        <r>
          <rPr>
            <sz val="8"/>
            <rFont val="Tahoma"/>
            <family val="0"/>
          </rPr>
          <t xml:space="preserve">Enter the carrying value of the office equipment.
</t>
        </r>
      </text>
    </comment>
    <comment ref="H74" authorId="1">
      <text>
        <r>
          <rPr>
            <sz val="8"/>
            <rFont val="Tahoma"/>
            <family val="0"/>
          </rPr>
          <t>Enter the carrying value of the store equipment.</t>
        </r>
      </text>
    </comment>
  </commentList>
</comments>
</file>

<file path=xl/sharedStrings.xml><?xml version="1.0" encoding="utf-8"?>
<sst xmlns="http://schemas.openxmlformats.org/spreadsheetml/2006/main" count="230" uniqueCount="103">
  <si>
    <t>Name:</t>
  </si>
  <si>
    <t>Section:</t>
  </si>
  <si>
    <t>1.</t>
  </si>
  <si>
    <t>Income Statement</t>
  </si>
  <si>
    <t/>
  </si>
  <si>
    <t>Net income</t>
  </si>
  <si>
    <t>2.</t>
  </si>
  <si>
    <t>Net income for the year</t>
  </si>
  <si>
    <t>3.</t>
  </si>
  <si>
    <t>Assets</t>
  </si>
  <si>
    <t>Liabilities</t>
  </si>
  <si>
    <t>Cash</t>
  </si>
  <si>
    <t>Accounts payable</t>
  </si>
  <si>
    <t>Accounts receivable</t>
  </si>
  <si>
    <t>Total assets</t>
  </si>
  <si>
    <t>Net sales</t>
  </si>
  <si>
    <t>Cost of merchandise sold</t>
  </si>
  <si>
    <t>Interest expense</t>
  </si>
  <si>
    <t>Current assets:</t>
  </si>
  <si>
    <t>Merchandise inventory</t>
  </si>
  <si>
    <t>Office supplies</t>
  </si>
  <si>
    <t>Prepaid insurance</t>
  </si>
  <si>
    <t>Office equipment</t>
  </si>
  <si>
    <t>Store equipment</t>
  </si>
  <si>
    <t>Current liabilities:</t>
  </si>
  <si>
    <t>Salaries payable</t>
  </si>
  <si>
    <t>Long-term liabilities:</t>
  </si>
  <si>
    <t>Total liabilities</t>
  </si>
  <si>
    <t>Sales</t>
  </si>
  <si>
    <t>Revenues from sales:</t>
  </si>
  <si>
    <t>Less:</t>
  </si>
  <si>
    <t>Sales returns and allowances</t>
  </si>
  <si>
    <t>Sales discounts</t>
  </si>
  <si>
    <t>Gross profit</t>
  </si>
  <si>
    <t>Selling expenses:</t>
  </si>
  <si>
    <t>Sales salaries expense</t>
  </si>
  <si>
    <t>Advertising expense</t>
  </si>
  <si>
    <t>Miscellaneous selling expense</t>
  </si>
  <si>
    <t>Total selling expenses</t>
  </si>
  <si>
    <t>Administrative expenses:</t>
  </si>
  <si>
    <t>Office salaries expense</t>
  </si>
  <si>
    <t>Rent expense</t>
  </si>
  <si>
    <t>Insurance expense</t>
  </si>
  <si>
    <t>Office supplies expense</t>
  </si>
  <si>
    <t>Miscellaneous administrative expense</t>
  </si>
  <si>
    <t>Total administrative expenses</t>
  </si>
  <si>
    <t>Income from operations</t>
  </si>
  <si>
    <t>Other expense:</t>
  </si>
  <si>
    <t>Total current assets:</t>
  </si>
  <si>
    <t>Property, plant and equipment:</t>
  </si>
  <si>
    <t>Less accumulated depreciation</t>
  </si>
  <si>
    <t>Total property, plant and equipment</t>
  </si>
  <si>
    <t>Total current liabilities:</t>
  </si>
  <si>
    <t>4. a.</t>
  </si>
  <si>
    <t>b.</t>
  </si>
  <si>
    <t>Balance Sheet</t>
  </si>
  <si>
    <t>Depreciation expense—store equipment</t>
  </si>
  <si>
    <t>Depreciation expense—office equipment</t>
  </si>
  <si>
    <t>Total expenses</t>
  </si>
  <si>
    <t>Note payable (current portion)</t>
  </si>
  <si>
    <t>The multiple-step form of income statement contains various sections for revenues and expenses, with intermediate balances, and concludes with net income. In the single-step form, the total of all expenses is deducted from the total of all revenues. There are no intermediate balances.</t>
  </si>
  <si>
    <t>Expenses:</t>
  </si>
  <si>
    <r>
      <t>Instructions</t>
    </r>
    <r>
      <rPr>
        <b/>
        <sz val="10"/>
        <color indexed="9"/>
        <rFont val="Arial Black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</t>
    </r>
  </si>
  <si>
    <t>Answers are entered in the cells with gray backgrounds.</t>
  </si>
  <si>
    <t>Cells with non-gray backgrounds are protected and cannot be edited.</t>
  </si>
  <si>
    <t># Incorrect N-box and B-box entries   COUNTIF(B15:G24,"~*")</t>
  </si>
  <si>
    <t># N-box Incorrects due to blanks   COUNTIF(B15:AT24,"  ")</t>
  </si>
  <si>
    <t># N-box +B-box corrects   COUNTIF(B15:AT24," ")</t>
  </si>
  <si>
    <t>Total  SUM(AD13:AD15)</t>
  </si>
  <si>
    <t>Percentage  =(AD16-AD13-AD14)/AD16</t>
  </si>
  <si>
    <t>Notes:</t>
  </si>
  <si>
    <t>If number-entry box is blank (this would be an incorrect answer for N-boxes), error check returns two spaces, "  "</t>
  </si>
  <si>
    <t>If number-entry or blank-entry box is incorrect, returns "*"</t>
  </si>
  <si>
    <t>If number-entry or blank-entry box is correct, returns single space, " "</t>
  </si>
  <si>
    <t>Use data verification to set data entry to whole number &gt;= 0, and use drop-downs for lables and names, so that students can't enter a space in a box and have it counted as correct.</t>
  </si>
  <si>
    <t>Conditional formatting might be used but wasn't here, to hide some of the error check return symbols. If A1 = "~*", then font = red, if something else, then font = background color.</t>
  </si>
  <si>
    <t>Solution</t>
  </si>
  <si>
    <t>CARPET LAND CO.</t>
  </si>
  <si>
    <t>For the Year Ended October 31, 2012</t>
  </si>
  <si>
    <t>October 31, 2012</t>
  </si>
  <si>
    <t>Note payable (final payment due 2037)</t>
  </si>
  <si>
    <t>An asterisk (*) will appear to the right of an incorrect entry. Essay answers will not be graded.</t>
  </si>
  <si>
    <t>Revenue from sales:</t>
  </si>
  <si>
    <t>(Key essay answer here)</t>
  </si>
  <si>
    <t>[Key code here]</t>
  </si>
  <si>
    <t xml:space="preserve">             Key Code:</t>
  </si>
  <si>
    <t xml:space="preserve">Score:   </t>
  </si>
  <si>
    <t xml:space="preserve">        Key Code:     </t>
  </si>
  <si>
    <t>Problem 5-1A</t>
  </si>
  <si>
    <t>Retained Earnings Statement</t>
  </si>
  <si>
    <t>Retained earnings, November 1, 2011</t>
  </si>
  <si>
    <t>Retained earnings, October 31, 2012</t>
  </si>
  <si>
    <t>Increase in retained earnings</t>
  </si>
  <si>
    <t>Less dividends</t>
  </si>
  <si>
    <t>Decrease in retained earnings</t>
  </si>
  <si>
    <t>Plus dividends</t>
  </si>
  <si>
    <t>Stockholders' Equity</t>
  </si>
  <si>
    <t>Capital stock</t>
  </si>
  <si>
    <t>Retained earnings</t>
  </si>
  <si>
    <t>Total stockholders' equity</t>
  </si>
  <si>
    <t>Dividends</t>
  </si>
  <si>
    <t>Total liabilities and stockholders' equity</t>
  </si>
  <si>
    <t>In the report form of balance sheet, the assets, liabilities, and stockholders' equity are presented in that order in a downward sequence. In the account form, the assets are listed on the left-hand side, and the liabilities and stockholders' equity are listed on the right-hand side.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</si>
</sst>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Tahom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i/>
      <sz val="12"/>
      <color indexed="9"/>
      <name val="Arial Black"/>
      <family val="2"/>
    </font>
    <font>
      <b/>
      <sz val="8"/>
      <name val="Arial Narrow"/>
      <family val="2"/>
    </font>
    <font>
      <u val="double"/>
      <sz val="10"/>
      <color indexed="10"/>
      <name val="Arial"/>
      <family val="0"/>
    </font>
    <font>
      <sz val="8"/>
      <color indexed="23"/>
      <name val="Arial"/>
      <family val="0"/>
    </font>
    <font>
      <b/>
      <i/>
      <sz val="10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42"/>
      </right>
      <top style="thin">
        <color indexed="42"/>
      </top>
      <bottom>
        <color indexed="63"/>
      </bottom>
    </border>
    <border>
      <left>
        <color indexed="63"/>
      </left>
      <right style="thin">
        <color indexed="42"/>
      </right>
      <top style="thin">
        <color indexed="42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4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thin"/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1" fillId="0" borderId="0" xfId="0" applyFont="1" applyAlignment="1" quotePrefix="1">
      <alignment/>
    </xf>
    <xf numFmtId="0" fontId="0" fillId="0" borderId="0" xfId="0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42" fontId="0" fillId="34" borderId="12" xfId="0" applyNumberFormat="1" applyFill="1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2" fillId="33" borderId="0" xfId="0" applyFont="1" applyFill="1" applyBorder="1" applyAlignment="1" applyProtection="1">
      <alignment horizontal="left"/>
      <protection hidden="1"/>
    </xf>
    <xf numFmtId="0" fontId="0" fillId="33" borderId="11" xfId="0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 indent="2"/>
      <protection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Fill="1" applyAlignment="1" applyProtection="1">
      <alignment/>
      <protection/>
    </xf>
    <xf numFmtId="42" fontId="0" fillId="33" borderId="0" xfId="0" applyNumberForma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left" indent="1"/>
    </xf>
    <xf numFmtId="0" fontId="0" fillId="33" borderId="0" xfId="0" applyFill="1" applyBorder="1" applyAlignment="1" applyProtection="1">
      <alignment horizontal="left" indent="3"/>
      <protection/>
    </xf>
    <xf numFmtId="0" fontId="0" fillId="33" borderId="0" xfId="0" applyFill="1" applyBorder="1" applyAlignment="1" applyProtection="1">
      <alignment horizontal="left" indent="1"/>
      <protection/>
    </xf>
    <xf numFmtId="0" fontId="0" fillId="33" borderId="0" xfId="0" applyFill="1" applyBorder="1" applyAlignment="1">
      <alignment horizontal="left"/>
    </xf>
    <xf numFmtId="0" fontId="0" fillId="33" borderId="16" xfId="0" applyFill="1" applyBorder="1" applyAlignment="1" applyProtection="1">
      <alignment horizontal="left" indent="2"/>
      <protection/>
    </xf>
    <xf numFmtId="0" fontId="0" fillId="33" borderId="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left" indent="2"/>
      <protection/>
    </xf>
    <xf numFmtId="0" fontId="0" fillId="33" borderId="17" xfId="0" applyFill="1" applyBorder="1" applyAlignment="1" applyProtection="1">
      <alignment horizontal="left" indent="2"/>
      <protection/>
    </xf>
    <xf numFmtId="0" fontId="0" fillId="33" borderId="14" xfId="0" applyFill="1" applyBorder="1" applyAlignment="1" applyProtection="1">
      <alignment horizontal="left" indent="1"/>
      <protection/>
    </xf>
    <xf numFmtId="0" fontId="0" fillId="33" borderId="14" xfId="0" applyFill="1" applyBorder="1" applyAlignment="1" applyProtection="1">
      <alignment horizontal="center"/>
      <protection/>
    </xf>
    <xf numFmtId="42" fontId="0" fillId="33" borderId="14" xfId="0" applyNumberFormat="1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1" fillId="0" borderId="0" xfId="0" applyFont="1" applyAlignment="1">
      <alignment horizontal="right"/>
    </xf>
    <xf numFmtId="42" fontId="0" fillId="34" borderId="12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0" fillId="34" borderId="12" xfId="0" applyFill="1" applyBorder="1" applyAlignment="1" applyProtection="1">
      <alignment horizontal="left"/>
      <protection locked="0"/>
    </xf>
    <xf numFmtId="0" fontId="0" fillId="34" borderId="12" xfId="0" applyFill="1" applyBorder="1" applyAlignment="1" applyProtection="1">
      <alignment horizontal="left" indent="1"/>
      <protection locked="0"/>
    </xf>
    <xf numFmtId="0" fontId="0" fillId="33" borderId="0" xfId="0" applyFill="1" applyBorder="1" applyAlignment="1">
      <alignment horizontal="left" indent="2"/>
    </xf>
    <xf numFmtId="41" fontId="0" fillId="34" borderId="12" xfId="0" applyNumberFormat="1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/>
    </xf>
    <xf numFmtId="49" fontId="0" fillId="0" borderId="0" xfId="0" applyNumberFormat="1" applyFill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 hidden="1"/>
    </xf>
    <xf numFmtId="0" fontId="8" fillId="35" borderId="0" xfId="0" applyFont="1" applyFill="1" applyAlignment="1">
      <alignment horizontal="left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4" fillId="0" borderId="0" xfId="0" applyFont="1" applyAlignment="1">
      <alignment horizontal="left" indent="1"/>
    </xf>
    <xf numFmtId="0" fontId="12" fillId="35" borderId="10" xfId="0" applyNumberFormat="1" applyFont="1" applyFill="1" applyBorder="1" applyAlignment="1">
      <alignment horizontal="left" vertical="center"/>
    </xf>
    <xf numFmtId="0" fontId="12" fillId="35" borderId="0" xfId="0" applyNumberFormat="1" applyFont="1" applyFill="1" applyBorder="1" applyAlignment="1">
      <alignment horizontal="left" vertical="center"/>
    </xf>
    <xf numFmtId="0" fontId="0" fillId="36" borderId="10" xfId="0" applyNumberFormat="1" applyFont="1" applyFill="1" applyBorder="1" applyAlignment="1">
      <alignment horizontal="left" vertical="center"/>
    </xf>
    <xf numFmtId="0" fontId="0" fillId="36" borderId="0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 applyProtection="1">
      <alignment/>
      <protection hidden="1"/>
    </xf>
    <xf numFmtId="0" fontId="2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18" xfId="0" applyBorder="1" applyAlignment="1">
      <alignment/>
    </xf>
    <xf numFmtId="0" fontId="15" fillId="0" borderId="0" xfId="0" applyFont="1" applyAlignment="1" quotePrefix="1">
      <alignment/>
    </xf>
    <xf numFmtId="9" fontId="0" fillId="0" borderId="18" xfId="59" applyFont="1" applyBorder="1" applyAlignment="1">
      <alignment/>
    </xf>
    <xf numFmtId="0" fontId="15" fillId="0" borderId="14" xfId="0" applyFont="1" applyBorder="1" applyAlignment="1">
      <alignment/>
    </xf>
    <xf numFmtId="0" fontId="8" fillId="3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2" fillId="35" borderId="10" xfId="0" applyNumberFormat="1" applyFont="1" applyFill="1" applyBorder="1" applyAlignment="1" applyProtection="1">
      <alignment horizontal="left" vertical="center"/>
      <protection/>
    </xf>
    <xf numFmtId="0" fontId="12" fillId="35" borderId="0" xfId="0" applyNumberFormat="1" applyFont="1" applyFill="1" applyBorder="1" applyAlignment="1" applyProtection="1">
      <alignment horizontal="left" vertical="center"/>
      <protection/>
    </xf>
    <xf numFmtId="0" fontId="0" fillId="36" borderId="10" xfId="0" applyNumberFormat="1" applyFont="1" applyFill="1" applyBorder="1" applyAlignment="1" applyProtection="1">
      <alignment horizontal="left" vertical="center"/>
      <protection/>
    </xf>
    <xf numFmtId="0" fontId="0" fillId="36" borderId="0" xfId="0" applyNumberFormat="1" applyFont="1" applyFill="1" applyBorder="1" applyAlignment="1" applyProtection="1">
      <alignment horizontal="left" vertical="center"/>
      <protection/>
    </xf>
    <xf numFmtId="0" fontId="2" fillId="33" borderId="19" xfId="0" applyFont="1" applyFill="1" applyBorder="1" applyAlignment="1" applyProtection="1">
      <alignment horizontal="left"/>
      <protection hidden="1"/>
    </xf>
    <xf numFmtId="0" fontId="2" fillId="33" borderId="20" xfId="0" applyFont="1" applyFill="1" applyBorder="1" applyAlignment="1" applyProtection="1">
      <alignment horizontal="left"/>
      <protection hidden="1"/>
    </xf>
    <xf numFmtId="0" fontId="1" fillId="0" borderId="0" xfId="0" applyFont="1" applyAlignment="1" quotePrefix="1">
      <alignment horizontal="center"/>
    </xf>
    <xf numFmtId="0" fontId="2" fillId="0" borderId="19" xfId="0" applyFont="1" applyFill="1" applyBorder="1" applyAlignment="1" applyProtection="1">
      <alignment horizontal="left"/>
      <protection hidden="1"/>
    </xf>
    <xf numFmtId="41" fontId="0" fillId="34" borderId="21" xfId="0" applyNumberFormat="1" applyFont="1" applyFill="1" applyBorder="1" applyAlignment="1" applyProtection="1">
      <alignment horizontal="center"/>
      <protection locked="0"/>
    </xf>
    <xf numFmtId="41" fontId="0" fillId="34" borderId="21" xfId="0" applyNumberFormat="1" applyFont="1" applyFill="1" applyBorder="1" applyAlignment="1" applyProtection="1">
      <alignment/>
      <protection locked="0"/>
    </xf>
    <xf numFmtId="42" fontId="0" fillId="34" borderId="22" xfId="0" applyNumberFormat="1" applyFill="1" applyBorder="1" applyAlignment="1" applyProtection="1">
      <alignment/>
      <protection locked="0"/>
    </xf>
    <xf numFmtId="42" fontId="0" fillId="34" borderId="23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/>
    </xf>
    <xf numFmtId="41" fontId="0" fillId="34" borderId="12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/>
    </xf>
    <xf numFmtId="0" fontId="1" fillId="0" borderId="0" xfId="0" applyFont="1" applyAlignment="1" applyProtection="1" quotePrefix="1">
      <alignment horizontal="center"/>
      <protection/>
    </xf>
    <xf numFmtId="42" fontId="0" fillId="34" borderId="12" xfId="0" applyNumberFormat="1" applyFill="1" applyBorder="1" applyAlignment="1" applyProtection="1">
      <alignment/>
      <protection/>
    </xf>
    <xf numFmtId="0" fontId="0" fillId="34" borderId="12" xfId="0" applyFill="1" applyBorder="1" applyAlignment="1" applyProtection="1">
      <alignment horizontal="left"/>
      <protection/>
    </xf>
    <xf numFmtId="41" fontId="0" fillId="34" borderId="21" xfId="0" applyNumberFormat="1" applyFont="1" applyFill="1" applyBorder="1" applyAlignment="1" applyProtection="1">
      <alignment/>
      <protection/>
    </xf>
    <xf numFmtId="41" fontId="0" fillId="34" borderId="21" xfId="0" applyNumberFormat="1" applyFont="1" applyFill="1" applyBorder="1" applyAlignment="1" applyProtection="1">
      <alignment horizontal="center"/>
      <protection/>
    </xf>
    <xf numFmtId="42" fontId="0" fillId="34" borderId="22" xfId="0" applyNumberForma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 horizontal="left" indent="1"/>
      <protection/>
    </xf>
    <xf numFmtId="41" fontId="0" fillId="34" borderId="12" xfId="0" applyNumberFormat="1" applyFill="1" applyBorder="1" applyAlignment="1" applyProtection="1">
      <alignment/>
      <protection/>
    </xf>
    <xf numFmtId="42" fontId="0" fillId="34" borderId="23" xfId="0" applyNumberFormat="1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1" fontId="0" fillId="33" borderId="0" xfId="0" applyNumberFormat="1" applyFont="1" applyFill="1" applyBorder="1" applyAlignment="1" applyProtection="1">
      <alignment/>
      <protection/>
    </xf>
    <xf numFmtId="42" fontId="0" fillId="34" borderId="12" xfId="0" applyNumberFormat="1" applyFont="1" applyFill="1" applyBorder="1" applyAlignment="1" applyProtection="1">
      <alignment/>
      <protection/>
    </xf>
    <xf numFmtId="41" fontId="0" fillId="34" borderId="12" xfId="0" applyNumberFormat="1" applyFont="1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1" fillId="0" borderId="0" xfId="0" applyFont="1" applyAlignment="1" applyProtection="1" quotePrefix="1">
      <alignment/>
      <protection/>
    </xf>
    <xf numFmtId="0" fontId="1" fillId="0" borderId="0" xfId="0" applyFont="1" applyAlignment="1" applyProtection="1">
      <alignment horizontal="right"/>
      <protection/>
    </xf>
    <xf numFmtId="0" fontId="16" fillId="33" borderId="0" xfId="0" applyFont="1" applyFill="1" applyBorder="1" applyAlignment="1" applyProtection="1">
      <alignment horizontal="center"/>
      <protection/>
    </xf>
    <xf numFmtId="9" fontId="0" fillId="0" borderId="24" xfId="59" applyFont="1" applyBorder="1" applyAlignment="1">
      <alignment horizontal="left"/>
    </xf>
    <xf numFmtId="0" fontId="0" fillId="0" borderId="24" xfId="0" applyBorder="1" applyAlignment="1">
      <alignment/>
    </xf>
    <xf numFmtId="9" fontId="10" fillId="0" borderId="14" xfId="59" applyFont="1" applyBorder="1" applyAlignment="1" applyProtection="1">
      <alignment horizontal="left"/>
      <protection hidden="1"/>
    </xf>
    <xf numFmtId="0" fontId="0" fillId="0" borderId="14" xfId="0" applyBorder="1" applyAlignment="1" applyProtection="1">
      <alignment/>
      <protection hidden="1"/>
    </xf>
    <xf numFmtId="0" fontId="11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4" fillId="37" borderId="10" xfId="0" applyNumberFormat="1" applyFont="1" applyFill="1" applyBorder="1" applyAlignment="1">
      <alignment horizontal="left" vertical="center"/>
    </xf>
    <xf numFmtId="0" fontId="14" fillId="37" borderId="0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 applyProtection="1">
      <alignment horizontal="right" indent="1"/>
      <protection/>
    </xf>
    <xf numFmtId="0" fontId="0" fillId="0" borderId="0" xfId="0" applyAlignment="1">
      <alignment horizontal="right" indent="1"/>
    </xf>
    <xf numFmtId="0" fontId="0" fillId="0" borderId="11" xfId="0" applyBorder="1" applyAlignment="1">
      <alignment horizontal="right" indent="1"/>
    </xf>
    <xf numFmtId="49" fontId="0" fillId="34" borderId="13" xfId="0" applyNumberFormat="1" applyFill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49" fontId="0" fillId="34" borderId="25" xfId="0" applyNumberFormat="1" applyFill="1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16" fillId="33" borderId="0" xfId="0" applyFont="1" applyFill="1" applyBorder="1" applyAlignment="1" applyProtection="1">
      <alignment horizontal="center"/>
      <protection/>
    </xf>
    <xf numFmtId="0" fontId="0" fillId="34" borderId="27" xfId="0" applyFill="1" applyBorder="1" applyAlignment="1" applyProtection="1">
      <alignment vertical="top" wrapText="1"/>
      <protection locked="0"/>
    </xf>
    <xf numFmtId="0" fontId="0" fillId="34" borderId="28" xfId="0" applyFill="1" applyBorder="1" applyAlignment="1" applyProtection="1">
      <alignment vertical="top" wrapText="1"/>
      <protection locked="0"/>
    </xf>
    <xf numFmtId="0" fontId="0" fillId="34" borderId="29" xfId="0" applyFill="1" applyBorder="1" applyAlignment="1" applyProtection="1">
      <alignment vertical="top" wrapText="1"/>
      <protection locked="0"/>
    </xf>
    <xf numFmtId="0" fontId="0" fillId="34" borderId="30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31" xfId="0" applyFill="1" applyBorder="1" applyAlignment="1" applyProtection="1">
      <alignment vertical="top" wrapText="1"/>
      <protection locked="0"/>
    </xf>
    <xf numFmtId="0" fontId="0" fillId="34" borderId="32" xfId="0" applyFill="1" applyBorder="1" applyAlignment="1" applyProtection="1">
      <alignment vertical="top" wrapText="1"/>
      <protection locked="0"/>
    </xf>
    <xf numFmtId="0" fontId="0" fillId="34" borderId="33" xfId="0" applyFill="1" applyBorder="1" applyAlignment="1" applyProtection="1">
      <alignment vertical="top" wrapText="1"/>
      <protection locked="0"/>
    </xf>
    <xf numFmtId="0" fontId="0" fillId="34" borderId="34" xfId="0" applyFill="1" applyBorder="1" applyAlignment="1" applyProtection="1">
      <alignment vertical="top" wrapText="1"/>
      <protection locked="0"/>
    </xf>
    <xf numFmtId="0" fontId="0" fillId="34" borderId="35" xfId="0" applyFill="1" applyBorder="1" applyAlignment="1" applyProtection="1">
      <alignment horizontal="left" indent="1"/>
      <protection locked="0"/>
    </xf>
    <xf numFmtId="0" fontId="0" fillId="34" borderId="36" xfId="0" applyFill="1" applyBorder="1" applyAlignment="1" applyProtection="1">
      <alignment horizontal="left" indent="1"/>
      <protection locked="0"/>
    </xf>
    <xf numFmtId="0" fontId="0" fillId="33" borderId="37" xfId="0" applyFill="1" applyBorder="1" applyAlignment="1" applyProtection="1">
      <alignment horizontal="left" indent="2"/>
      <protection/>
    </xf>
    <xf numFmtId="0" fontId="0" fillId="33" borderId="16" xfId="0" applyFill="1" applyBorder="1" applyAlignment="1" applyProtection="1">
      <alignment horizontal="left" indent="2"/>
      <protection/>
    </xf>
    <xf numFmtId="0" fontId="1" fillId="33" borderId="38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0" fillId="34" borderId="43" xfId="0" applyFill="1" applyBorder="1" applyAlignment="1" applyProtection="1">
      <alignment horizontal="center"/>
      <protection locked="0"/>
    </xf>
    <xf numFmtId="0" fontId="0" fillId="34" borderId="44" xfId="0" applyFill="1" applyBorder="1" applyAlignment="1" applyProtection="1">
      <alignment horizontal="center"/>
      <protection locked="0"/>
    </xf>
    <xf numFmtId="0" fontId="0" fillId="34" borderId="45" xfId="0" applyFill="1" applyBorder="1" applyAlignment="1" applyProtection="1">
      <alignment horizontal="center"/>
      <protection locked="0"/>
    </xf>
    <xf numFmtId="0" fontId="1" fillId="33" borderId="40" xfId="0" applyFont="1" applyFill="1" applyBorder="1" applyAlignment="1" applyProtection="1">
      <alignment horizontal="center" vertical="center"/>
      <protection/>
    </xf>
    <xf numFmtId="0" fontId="1" fillId="33" borderId="41" xfId="0" applyFont="1" applyFill="1" applyBorder="1" applyAlignment="1" applyProtection="1">
      <alignment horizontal="center" vertical="center"/>
      <protection/>
    </xf>
    <xf numFmtId="0" fontId="1" fillId="33" borderId="42" xfId="0" applyFont="1" applyFill="1" applyBorder="1" applyAlignment="1" applyProtection="1">
      <alignment horizontal="center" vertical="center"/>
      <protection/>
    </xf>
    <xf numFmtId="49" fontId="0" fillId="34" borderId="46" xfId="0" applyNumberFormat="1" applyFill="1" applyBorder="1" applyAlignment="1" applyProtection="1">
      <alignment horizontal="center"/>
      <protection locked="0"/>
    </xf>
    <xf numFmtId="49" fontId="0" fillId="34" borderId="47" xfId="0" applyNumberFormat="1" applyFill="1" applyBorder="1" applyAlignment="1" applyProtection="1">
      <alignment horizontal="center"/>
      <protection locked="0"/>
    </xf>
    <xf numFmtId="49" fontId="0" fillId="34" borderId="48" xfId="0" applyNumberFormat="1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left"/>
      <protection locked="0"/>
    </xf>
    <xf numFmtId="0" fontId="0" fillId="34" borderId="36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 indent="1"/>
      <protection/>
    </xf>
    <xf numFmtId="0" fontId="0" fillId="0" borderId="11" xfId="0" applyBorder="1" applyAlignment="1" applyProtection="1">
      <alignment horizontal="right" indent="1"/>
      <protection/>
    </xf>
    <xf numFmtId="49" fontId="0" fillId="34" borderId="13" xfId="0" applyNumberFormat="1" applyFill="1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49" fontId="0" fillId="34" borderId="25" xfId="0" applyNumberFormat="1" applyFill="1" applyBorder="1" applyAlignment="1" applyProtection="1">
      <alignment horizontal="left"/>
      <protection/>
    </xf>
    <xf numFmtId="0" fontId="0" fillId="0" borderId="26" xfId="0" applyBorder="1" applyAlignment="1" applyProtection="1">
      <alignment horizontal="left"/>
      <protection/>
    </xf>
    <xf numFmtId="9" fontId="10" fillId="0" borderId="0" xfId="59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0" fillId="34" borderId="43" xfId="0" applyFill="1" applyBorder="1" applyAlignment="1" applyProtection="1">
      <alignment horizontal="center"/>
      <protection/>
    </xf>
    <xf numFmtId="0" fontId="0" fillId="34" borderId="44" xfId="0" applyFill="1" applyBorder="1" applyAlignment="1" applyProtection="1">
      <alignment horizontal="center"/>
      <protection/>
    </xf>
    <xf numFmtId="0" fontId="0" fillId="34" borderId="45" xfId="0" applyFill="1" applyBorder="1" applyAlignment="1" applyProtection="1">
      <alignment horizontal="center"/>
      <protection/>
    </xf>
    <xf numFmtId="0" fontId="0" fillId="34" borderId="35" xfId="0" applyFill="1" applyBorder="1" applyAlignment="1" applyProtection="1">
      <alignment horizontal="left" indent="1"/>
      <protection/>
    </xf>
    <xf numFmtId="0" fontId="0" fillId="34" borderId="36" xfId="0" applyFill="1" applyBorder="1" applyAlignment="1" applyProtection="1">
      <alignment horizontal="left" indent="1"/>
      <protection/>
    </xf>
    <xf numFmtId="0" fontId="14" fillId="37" borderId="10" xfId="0" applyNumberFormat="1" applyFont="1" applyFill="1" applyBorder="1" applyAlignment="1" applyProtection="1">
      <alignment horizontal="left" vertical="center"/>
      <protection/>
    </xf>
    <xf numFmtId="0" fontId="14" fillId="37" borderId="0" xfId="0" applyNumberFormat="1" applyFont="1" applyFill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1" fillId="33" borderId="38" xfId="0" applyFont="1" applyFill="1" applyBorder="1" applyAlignment="1" applyProtection="1">
      <alignment horizontal="center"/>
      <protection/>
    </xf>
    <xf numFmtId="0" fontId="1" fillId="33" borderId="24" xfId="0" applyFont="1" applyFill="1" applyBorder="1" applyAlignment="1" applyProtection="1">
      <alignment horizontal="center"/>
      <protection/>
    </xf>
    <xf numFmtId="0" fontId="1" fillId="33" borderId="39" xfId="0" applyFont="1" applyFill="1" applyBorder="1" applyAlignment="1" applyProtection="1">
      <alignment horizontal="center"/>
      <protection/>
    </xf>
    <xf numFmtId="0" fontId="0" fillId="34" borderId="35" xfId="0" applyFill="1" applyBorder="1" applyAlignment="1" applyProtection="1">
      <alignment horizontal="left"/>
      <protection/>
    </xf>
    <xf numFmtId="0" fontId="0" fillId="34" borderId="36" xfId="0" applyFill="1" applyBorder="1" applyAlignment="1" applyProtection="1">
      <alignment horizontal="left"/>
      <protection/>
    </xf>
    <xf numFmtId="49" fontId="0" fillId="34" borderId="46" xfId="0" applyNumberFormat="1" applyFill="1" applyBorder="1" applyAlignment="1" applyProtection="1">
      <alignment horizontal="center"/>
      <protection/>
    </xf>
    <xf numFmtId="49" fontId="0" fillId="34" borderId="47" xfId="0" applyNumberFormat="1" applyFill="1" applyBorder="1" applyAlignment="1" applyProtection="1">
      <alignment horizontal="center"/>
      <protection/>
    </xf>
    <xf numFmtId="49" fontId="0" fillId="34" borderId="48" xfId="0" applyNumberFormat="1" applyFill="1" applyBorder="1" applyAlignment="1" applyProtection="1">
      <alignment horizontal="center"/>
      <protection/>
    </xf>
    <xf numFmtId="0" fontId="0" fillId="34" borderId="27" xfId="0" applyFill="1" applyBorder="1" applyAlignment="1" applyProtection="1">
      <alignment vertical="top" wrapText="1"/>
      <protection/>
    </xf>
    <xf numFmtId="0" fontId="0" fillId="34" borderId="28" xfId="0" applyFill="1" applyBorder="1" applyAlignment="1" applyProtection="1">
      <alignment vertical="top" wrapText="1"/>
      <protection/>
    </xf>
    <xf numFmtId="0" fontId="0" fillId="34" borderId="29" xfId="0" applyFill="1" applyBorder="1" applyAlignment="1" applyProtection="1">
      <alignment vertical="top" wrapText="1"/>
      <protection/>
    </xf>
    <xf numFmtId="0" fontId="0" fillId="34" borderId="30" xfId="0" applyFill="1" applyBorder="1" applyAlignment="1" applyProtection="1">
      <alignment vertical="top" wrapText="1"/>
      <protection/>
    </xf>
    <xf numFmtId="0" fontId="0" fillId="34" borderId="0" xfId="0" applyFill="1" applyBorder="1" applyAlignment="1" applyProtection="1">
      <alignment vertical="top" wrapText="1"/>
      <protection/>
    </xf>
    <xf numFmtId="0" fontId="0" fillId="34" borderId="31" xfId="0" applyFill="1" applyBorder="1" applyAlignment="1" applyProtection="1">
      <alignment vertical="top" wrapText="1"/>
      <protection/>
    </xf>
    <xf numFmtId="0" fontId="0" fillId="34" borderId="32" xfId="0" applyFill="1" applyBorder="1" applyAlignment="1" applyProtection="1">
      <alignment vertical="top" wrapText="1"/>
      <protection/>
    </xf>
    <xf numFmtId="0" fontId="0" fillId="34" borderId="33" xfId="0" applyFill="1" applyBorder="1" applyAlignment="1" applyProtection="1">
      <alignment vertical="top" wrapText="1"/>
      <protection/>
    </xf>
    <xf numFmtId="0" fontId="0" fillId="34" borderId="34" xfId="0" applyFill="1" applyBorder="1" applyAlignment="1" applyProtection="1">
      <alignment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0E0E0"/>
      <rgbColor rgb="000000FF"/>
      <rgbColor rgb="00E5E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7FFFF"/>
      <rgbColor rgb="00E4FFDF"/>
      <rgbColor rgb="00FFFFCB"/>
      <rgbColor rgb="0099CCFF"/>
      <rgbColor rgb="00FF99CC"/>
      <rgbColor rgb="00CC99FF"/>
      <rgbColor rgb="00FFCC99"/>
      <rgbColor rgb="003366FF"/>
      <rgbColor rgb="0033CCCC"/>
      <rgbColor rgb="00DBF10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752475</xdr:colOff>
      <xdr:row>0</xdr:row>
      <xdr:rowOff>0</xdr:rowOff>
    </xdr:from>
    <xdr:to>
      <xdr:col>16</xdr:col>
      <xdr:colOff>0</xdr:colOff>
      <xdr:row>7</xdr:row>
      <xdr:rowOff>0</xdr:rowOff>
    </xdr:to>
    <xdr:pic>
      <xdr:nvPicPr>
        <xdr:cNvPr id="1" name="Picture 147" descr="Icon+for+Excel+Templates+1-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0"/>
          <a:ext cx="16287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762000</xdr:colOff>
      <xdr:row>0</xdr:row>
      <xdr:rowOff>9525</xdr:rowOff>
    </xdr:from>
    <xdr:to>
      <xdr:col>16</xdr:col>
      <xdr:colOff>9525</xdr:colOff>
      <xdr:row>7</xdr:row>
      <xdr:rowOff>0</xdr:rowOff>
    </xdr:to>
    <xdr:pic>
      <xdr:nvPicPr>
        <xdr:cNvPr id="1" name="Picture 57" descr="Icon+for+Excel+Templates+1-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9525"/>
          <a:ext cx="16287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9"/>
  <sheetViews>
    <sheetView showGridLines="0" tabSelected="1" zoomScalePageLayoutView="0" workbookViewId="0" topLeftCell="A1">
      <selection activeCell="O55" sqref="O55"/>
    </sheetView>
  </sheetViews>
  <sheetFormatPr defaultColWidth="9.140625" defaultRowHeight="12.75"/>
  <cols>
    <col min="1" max="1" width="4.7109375" style="0" customWidth="1"/>
    <col min="2" max="2" width="2.57421875" style="0" customWidth="1"/>
    <col min="3" max="3" width="8.421875" style="0" customWidth="1"/>
    <col min="4" max="4" width="35.8515625" style="0" customWidth="1"/>
    <col min="5" max="5" width="2.7109375" style="0" customWidth="1"/>
    <col min="6" max="6" width="10.8515625" style="0" customWidth="1"/>
    <col min="7" max="7" width="1.8515625" style="0" customWidth="1"/>
    <col min="8" max="8" width="11.140625" style="0" customWidth="1"/>
    <col min="9" max="9" width="1.8515625" style="0" customWidth="1"/>
    <col min="10" max="10" width="11.8515625" style="0" customWidth="1"/>
    <col min="11" max="11" width="1.8515625" style="0" customWidth="1"/>
    <col min="12" max="12" width="9.7109375" style="0" bestFit="1" customWidth="1"/>
    <col min="13" max="13" width="1.7109375" style="0" customWidth="1"/>
    <col min="14" max="14" width="3.140625" style="0" hidden="1" customWidth="1"/>
    <col min="15" max="15" width="8.7109375" style="0" bestFit="1" customWidth="1"/>
    <col min="16" max="16" width="1.8515625" style="0" customWidth="1"/>
    <col min="17" max="17" width="9.7109375" style="0" bestFit="1" customWidth="1"/>
    <col min="18" max="18" width="1.8515625" style="0" customWidth="1"/>
    <col min="30" max="30" width="0" style="0" hidden="1" customWidth="1"/>
  </cols>
  <sheetData>
    <row r="1" spans="1:30" ht="19.5" customHeight="1">
      <c r="A1" s="48" t="s">
        <v>88</v>
      </c>
      <c r="B1" s="48"/>
      <c r="C1" s="48"/>
      <c r="D1" s="48"/>
      <c r="E1" s="48"/>
      <c r="F1" s="48"/>
      <c r="G1" s="48"/>
      <c r="H1" s="48"/>
      <c r="I1" s="48"/>
      <c r="J1" s="48"/>
      <c r="L1" s="49"/>
      <c r="M1" s="49"/>
      <c r="N1" s="49"/>
      <c r="O1" s="49"/>
      <c r="P1" s="49"/>
      <c r="Q1" s="1"/>
      <c r="R1" s="1"/>
      <c r="AD1" s="61" t="s">
        <v>65</v>
      </c>
    </row>
    <row r="2" spans="1:30" ht="15" customHeight="1" thickBot="1">
      <c r="A2" s="118" t="s">
        <v>0</v>
      </c>
      <c r="B2" s="119"/>
      <c r="C2" s="120"/>
      <c r="D2" s="121"/>
      <c r="E2" s="122"/>
      <c r="F2" s="122"/>
      <c r="G2" s="122"/>
      <c r="H2" s="122"/>
      <c r="I2" s="122"/>
      <c r="J2" s="122"/>
      <c r="L2" s="49"/>
      <c r="M2" s="49"/>
      <c r="N2" s="49"/>
      <c r="O2" s="49"/>
      <c r="P2" s="49"/>
      <c r="Q2" s="1"/>
      <c r="R2" s="1"/>
      <c r="AD2" s="62">
        <f>COUNTIF(A14:Z168,"~*")</f>
        <v>0</v>
      </c>
    </row>
    <row r="3" spans="1:30" ht="15" customHeight="1" thickTop="1">
      <c r="A3" s="118" t="s">
        <v>1</v>
      </c>
      <c r="B3" s="119"/>
      <c r="C3" s="120"/>
      <c r="D3" s="123"/>
      <c r="E3" s="124"/>
      <c r="F3" s="124"/>
      <c r="G3" s="124"/>
      <c r="H3" s="124"/>
      <c r="I3" s="124"/>
      <c r="J3" s="124"/>
      <c r="L3" s="50"/>
      <c r="M3" s="50"/>
      <c r="N3" s="50"/>
      <c r="O3" s="50"/>
      <c r="P3" s="50"/>
      <c r="AD3" s="61" t="s">
        <v>66</v>
      </c>
    </row>
    <row r="4" spans="1:30" ht="12.75" customHeight="1" thickBot="1">
      <c r="A4" s="51"/>
      <c r="D4" s="107"/>
      <c r="E4" s="107"/>
      <c r="F4" s="107"/>
      <c r="G4" s="107"/>
      <c r="H4" s="108"/>
      <c r="I4" s="108"/>
      <c r="L4" s="50"/>
      <c r="M4" s="50"/>
      <c r="N4" s="50"/>
      <c r="O4" s="50"/>
      <c r="P4" s="50"/>
      <c r="AD4" s="62">
        <f>COUNTIF(A14:Z30,"  ")</f>
        <v>20</v>
      </c>
    </row>
    <row r="5" spans="1:30" ht="15" customHeight="1" thickTop="1">
      <c r="A5" s="116" t="str">
        <f>IF(Sol!D5="OFF","     ","Score:  ")</f>
        <v>Score:  </v>
      </c>
      <c r="B5" s="117"/>
      <c r="C5" s="117"/>
      <c r="D5" s="109">
        <f>IF(Sol!D5="OFF","",AD10)</f>
        <v>0</v>
      </c>
      <c r="E5" s="110"/>
      <c r="F5" s="110"/>
      <c r="G5" s="110"/>
      <c r="H5" s="110"/>
      <c r="I5" s="110"/>
      <c r="L5" s="50"/>
      <c r="M5" s="50"/>
      <c r="N5" s="50"/>
      <c r="O5" s="50"/>
      <c r="P5" s="50"/>
      <c r="AD5" s="63" t="s">
        <v>67</v>
      </c>
    </row>
    <row r="6" spans="12:30" ht="12.75" customHeight="1" thickBot="1">
      <c r="L6" s="50"/>
      <c r="M6" s="50"/>
      <c r="N6" s="50"/>
      <c r="O6" s="50"/>
      <c r="P6" s="50"/>
      <c r="AD6" s="62">
        <f>COUNTIF(A14:Z168," ")</f>
        <v>0</v>
      </c>
    </row>
    <row r="7" spans="1:30" ht="15" customHeight="1" thickTop="1">
      <c r="A7" s="52" t="s">
        <v>85</v>
      </c>
      <c r="D7" s="111" t="s">
        <v>84</v>
      </c>
      <c r="E7" s="112"/>
      <c r="F7" s="112"/>
      <c r="L7" s="50"/>
      <c r="M7" s="50"/>
      <c r="N7" s="50"/>
      <c r="O7" s="50"/>
      <c r="P7" s="50"/>
      <c r="AD7" s="61" t="s">
        <v>68</v>
      </c>
    </row>
    <row r="8" spans="1:30" ht="15" customHeight="1" thickBot="1">
      <c r="A8" s="53" t="s">
        <v>62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AD8" s="62">
        <f>AD2+AD4+AD6</f>
        <v>20</v>
      </c>
    </row>
    <row r="9" spans="1:30" ht="15" customHeight="1" thickTop="1">
      <c r="A9" s="55" t="s">
        <v>63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AD9" s="61" t="s">
        <v>69</v>
      </c>
    </row>
    <row r="10" spans="1:30" ht="15" customHeight="1" thickBot="1">
      <c r="A10" s="113" t="s">
        <v>64</v>
      </c>
      <c r="B10" s="114"/>
      <c r="C10" s="114"/>
      <c r="D10" s="114"/>
      <c r="E10" s="114"/>
      <c r="F10" s="114"/>
      <c r="G10" s="114"/>
      <c r="H10" s="114"/>
      <c r="I10" s="115"/>
      <c r="J10" s="115"/>
      <c r="K10" s="115"/>
      <c r="L10" s="58"/>
      <c r="M10" s="58"/>
      <c r="N10" s="58"/>
      <c r="O10" s="58"/>
      <c r="P10" s="58"/>
      <c r="AD10" s="64">
        <f>(AD8-AD4-AD2)/AD8</f>
        <v>0</v>
      </c>
    </row>
    <row r="11" spans="1:30" ht="15" customHeight="1" thickTop="1">
      <c r="A11" s="59" t="str">
        <f>IF(Sol!$D$5="OFF","     ","An asterisk (*) will appear to the right of an incorrect entry. Essay answers will not be graded.")</f>
        <v>An asterisk (*) will appear to the right of an incorrect entry. Essay answers will not be graded.</v>
      </c>
      <c r="B11" s="60"/>
      <c r="C11" s="60"/>
      <c r="D11" s="60"/>
      <c r="E11" s="60"/>
      <c r="F11" s="60"/>
      <c r="G11" s="60"/>
      <c r="H11" s="60"/>
      <c r="I11" s="57"/>
      <c r="J11" s="57"/>
      <c r="K11" s="57"/>
      <c r="L11" s="50"/>
      <c r="M11" s="50"/>
      <c r="N11" s="50"/>
      <c r="O11" s="50"/>
      <c r="P11" s="50"/>
      <c r="AD11" t="s">
        <v>70</v>
      </c>
    </row>
    <row r="12" spans="1:30" ht="15" customHeight="1">
      <c r="A12" s="59"/>
      <c r="B12" s="2"/>
      <c r="C12" s="2"/>
      <c r="L12" s="50"/>
      <c r="M12" s="50"/>
      <c r="N12" s="50"/>
      <c r="O12" s="50"/>
      <c r="P12" s="50"/>
      <c r="AD12" t="s">
        <v>71</v>
      </c>
    </row>
    <row r="13" spans="1:30" ht="18" customHeight="1">
      <c r="A13" s="75" t="s">
        <v>2</v>
      </c>
      <c r="B13" s="139" t="s">
        <v>77</v>
      </c>
      <c r="C13" s="140"/>
      <c r="D13" s="140"/>
      <c r="E13" s="140"/>
      <c r="F13" s="140"/>
      <c r="G13" s="140"/>
      <c r="H13" s="140"/>
      <c r="I13" s="140"/>
      <c r="J13" s="140"/>
      <c r="K13" s="141"/>
      <c r="L13" s="4"/>
      <c r="M13" s="4"/>
      <c r="N13" s="4"/>
      <c r="AD13" t="s">
        <v>72</v>
      </c>
    </row>
    <row r="14" spans="2:30" ht="15" customHeight="1">
      <c r="B14" s="142" t="s">
        <v>3</v>
      </c>
      <c r="C14" s="143"/>
      <c r="D14" s="143"/>
      <c r="E14" s="143"/>
      <c r="F14" s="143"/>
      <c r="G14" s="143"/>
      <c r="H14" s="143"/>
      <c r="I14" s="143"/>
      <c r="J14" s="143"/>
      <c r="K14" s="144"/>
      <c r="L14" s="4"/>
      <c r="M14" s="4"/>
      <c r="N14" s="4"/>
      <c r="AD14" s="61"/>
    </row>
    <row r="15" spans="2:30" ht="15" customHeight="1">
      <c r="B15" s="145"/>
      <c r="C15" s="146"/>
      <c r="D15" s="146"/>
      <c r="E15" s="146"/>
      <c r="F15" s="146"/>
      <c r="G15" s="146"/>
      <c r="H15" s="146"/>
      <c r="I15" s="146"/>
      <c r="J15" s="146"/>
      <c r="K15" s="147"/>
      <c r="L15" s="76" t="str">
        <f>IF(Sol!$D$5="OFF","",IF(B15="","  ",IF(AND(B15&lt;&gt;"",B15&lt;&gt;Sol!B15),"*"," ")))</f>
        <v>  </v>
      </c>
      <c r="M15" s="4"/>
      <c r="N15" s="4"/>
      <c r="AD15" s="61" t="s">
        <v>73</v>
      </c>
    </row>
    <row r="16" spans="2:30" ht="15" customHeight="1">
      <c r="B16" s="5"/>
      <c r="C16" s="6"/>
      <c r="D16" s="6"/>
      <c r="E16" s="6"/>
      <c r="F16" s="6"/>
      <c r="G16" s="6"/>
      <c r="H16" s="6"/>
      <c r="I16" s="6"/>
      <c r="J16" s="6"/>
      <c r="K16" s="7"/>
      <c r="L16" s="4"/>
      <c r="M16" s="4"/>
      <c r="N16" s="45" t="s">
        <v>78</v>
      </c>
      <c r="AD16" s="61" t="s">
        <v>74</v>
      </c>
    </row>
    <row r="17" spans="2:30" ht="15" customHeight="1">
      <c r="B17" s="5"/>
      <c r="C17" s="23" t="s">
        <v>82</v>
      </c>
      <c r="D17" s="23"/>
      <c r="E17" s="23"/>
      <c r="F17" s="6"/>
      <c r="G17" s="6"/>
      <c r="H17" s="6"/>
      <c r="I17" s="6"/>
      <c r="J17" s="6"/>
      <c r="K17" s="7"/>
      <c r="L17" s="4"/>
      <c r="M17" s="4"/>
      <c r="N17" s="46" t="s">
        <v>79</v>
      </c>
      <c r="AD17" s="65" t="s">
        <v>75</v>
      </c>
    </row>
    <row r="18" spans="2:14" ht="15" customHeight="1">
      <c r="B18" s="5"/>
      <c r="C18" s="135"/>
      <c r="D18" s="136"/>
      <c r="E18" s="73" t="str">
        <f>IF(Sol!$D$5="OFF","",IF(C18="","  ",IF(AND(C18&lt;&gt;"",C18&lt;&gt;Sol!C18),"*"," ")))</f>
        <v>  </v>
      </c>
      <c r="F18" s="6"/>
      <c r="G18" s="6"/>
      <c r="H18" s="10"/>
      <c r="I18" s="73" t="str">
        <f>IF(Sol!$D$5="OFF","",IF(H18="","  ",IF(AND(H18&lt;&gt;"",H18&lt;&gt;Sol!H18),"*"," ")))</f>
        <v>  </v>
      </c>
      <c r="J18" s="6"/>
      <c r="K18" s="7"/>
      <c r="L18" s="4"/>
      <c r="M18" s="4"/>
      <c r="N18" s="4"/>
    </row>
    <row r="19" spans="2:14" ht="15" customHeight="1">
      <c r="B19" s="5"/>
      <c r="C19" s="26" t="s">
        <v>30</v>
      </c>
      <c r="D19" s="40"/>
      <c r="E19" s="73" t="str">
        <f>IF(Sol!$D$5="OFF","",IF(D19="","  ",IF(AND(D19&lt;&gt;"",D19&lt;&gt;Sol!D19),"*"," ")))</f>
        <v>  </v>
      </c>
      <c r="F19" s="10"/>
      <c r="G19" s="73" t="str">
        <f>IF(Sol!$D$5="OFF","",IF(F19="","  ",IF(AND(F19&lt;&gt;"",F19&lt;&gt;Sol!F19),"*"," ")))</f>
        <v>  </v>
      </c>
      <c r="H19" s="6"/>
      <c r="I19" s="6"/>
      <c r="J19" s="6"/>
      <c r="K19" s="7"/>
      <c r="L19" s="4"/>
      <c r="M19" s="4"/>
      <c r="N19" s="4"/>
    </row>
    <row r="20" spans="2:21" ht="15" customHeight="1">
      <c r="B20" s="5"/>
      <c r="C20" s="23"/>
      <c r="D20" s="40"/>
      <c r="E20" s="73" t="str">
        <f>IF(Sol!$D$5="OFF","",IF(D20="","  ",IF(AND(D20&lt;&gt;"",D20&lt;&gt;Sol!D20),"*"," ")))</f>
        <v>  </v>
      </c>
      <c r="F20" s="78"/>
      <c r="G20" s="73" t="str">
        <f>IF(Sol!$D$5="OFF","",IF(F20="","  ",IF(AND(F20&lt;&gt;"",F20&lt;&gt;Sol!F20),"*"," ")))</f>
        <v>  </v>
      </c>
      <c r="H20" s="77"/>
      <c r="I20" s="73" t="str">
        <f>IF(Sol!$D$5="OFF","",IF(H20="","  ",IF(AND(H20&lt;&gt;"",H20&lt;&gt;Sol!H20),"*"," ")))</f>
        <v>  </v>
      </c>
      <c r="J20" s="6"/>
      <c r="K20" s="7"/>
      <c r="L20" s="4"/>
      <c r="M20" s="4"/>
      <c r="N20" s="45" t="s">
        <v>36</v>
      </c>
      <c r="U20" s="45"/>
    </row>
    <row r="21" spans="2:21" ht="15" customHeight="1">
      <c r="B21" s="5"/>
      <c r="C21" s="17" t="s">
        <v>15</v>
      </c>
      <c r="D21" s="23"/>
      <c r="E21" s="23"/>
      <c r="F21" s="6"/>
      <c r="G21" s="6"/>
      <c r="H21" s="6"/>
      <c r="I21" s="6"/>
      <c r="J21" s="10"/>
      <c r="K21" s="74" t="str">
        <f>IF(Sol!$D$5="OFF","",IF(J21="","  ",IF(AND(J21&lt;&gt;"",J21&lt;&gt;Sol!J21),"*"," ")))</f>
        <v>  </v>
      </c>
      <c r="L21" s="4"/>
      <c r="M21" s="4"/>
      <c r="N21" s="45" t="s">
        <v>16</v>
      </c>
      <c r="U21" s="45"/>
    </row>
    <row r="22" spans="2:21" ht="15" customHeight="1">
      <c r="B22" s="5"/>
      <c r="C22" s="23" t="s">
        <v>16</v>
      </c>
      <c r="D22" s="23"/>
      <c r="E22" s="23"/>
      <c r="F22" s="6"/>
      <c r="G22" s="6"/>
      <c r="H22" s="6"/>
      <c r="I22" s="6"/>
      <c r="J22" s="77"/>
      <c r="K22" s="74" t="str">
        <f>IF(Sol!$D$5="OFF","",IF(J22="","  ",IF(AND(J22&lt;&gt;"",J22&lt;&gt;Sol!J22),"*"," ")))</f>
        <v>  </v>
      </c>
      <c r="L22" s="4"/>
      <c r="M22" s="4"/>
      <c r="N22" s="45" t="s">
        <v>57</v>
      </c>
      <c r="U22" s="45"/>
    </row>
    <row r="23" spans="2:21" ht="15" customHeight="1">
      <c r="B23" s="5"/>
      <c r="C23" s="23" t="s">
        <v>33</v>
      </c>
      <c r="D23" s="23"/>
      <c r="E23" s="23"/>
      <c r="F23" s="6"/>
      <c r="G23" s="6"/>
      <c r="H23" s="6"/>
      <c r="I23" s="6"/>
      <c r="J23" s="79"/>
      <c r="K23" s="74" t="str">
        <f>IF(Sol!$D$5="OFF","",IF(J23="","  ",IF(AND(J23&lt;&gt;"",J23&lt;&gt;Sol!J23),"*"," ")))</f>
        <v>  </v>
      </c>
      <c r="L23" s="4"/>
      <c r="M23" s="4"/>
      <c r="N23" s="45" t="s">
        <v>56</v>
      </c>
      <c r="U23" s="45"/>
    </row>
    <row r="24" spans="2:21" ht="15" customHeight="1">
      <c r="B24" s="5"/>
      <c r="C24" s="23" t="s">
        <v>61</v>
      </c>
      <c r="D24" s="23"/>
      <c r="E24" s="23"/>
      <c r="F24" s="6"/>
      <c r="G24" s="6"/>
      <c r="H24" s="6"/>
      <c r="I24" s="6"/>
      <c r="J24" s="6"/>
      <c r="K24" s="7"/>
      <c r="L24" s="4"/>
      <c r="M24" s="4"/>
      <c r="N24" s="45" t="s">
        <v>42</v>
      </c>
      <c r="Q24" s="39"/>
      <c r="U24" s="45"/>
    </row>
    <row r="25" spans="2:21" ht="15" customHeight="1">
      <c r="B25" s="8"/>
      <c r="C25" s="24" t="s">
        <v>34</v>
      </c>
      <c r="D25" s="24"/>
      <c r="E25" s="26"/>
      <c r="F25" s="9"/>
      <c r="G25" s="9"/>
      <c r="H25" s="9"/>
      <c r="I25" s="9"/>
      <c r="J25" s="22"/>
      <c r="K25" s="11"/>
      <c r="L25" s="12"/>
      <c r="M25" s="12"/>
      <c r="N25" s="45" t="s">
        <v>17</v>
      </c>
      <c r="O25" s="13"/>
      <c r="U25" s="45"/>
    </row>
    <row r="26" spans="2:21" ht="15" customHeight="1">
      <c r="B26" s="8"/>
      <c r="C26" s="24"/>
      <c r="D26" s="41"/>
      <c r="E26" s="73" t="str">
        <f>IF(Sol!$D$5="OFF","",IF(D26="","  ",IF(AND(D26&lt;&gt;"",D26&lt;&gt;Sol!D26),"*"," ")))</f>
        <v>  </v>
      </c>
      <c r="F26" s="10"/>
      <c r="G26" s="73" t="str">
        <f>IF(Sol!$D$5="OFF","",IF(F26="","  ",IF(AND(F26&lt;&gt;"",F26&lt;&gt;Sol!F26),"*"," ")))</f>
        <v>  </v>
      </c>
      <c r="H26" s="9"/>
      <c r="I26" s="9"/>
      <c r="J26" s="22"/>
      <c r="K26" s="11"/>
      <c r="L26" s="12"/>
      <c r="M26" s="12"/>
      <c r="N26" s="45" t="s">
        <v>44</v>
      </c>
      <c r="U26" s="45"/>
    </row>
    <row r="27" spans="2:21" ht="15" customHeight="1">
      <c r="B27" s="8"/>
      <c r="C27" s="24"/>
      <c r="D27" s="41"/>
      <c r="E27" s="73" t="str">
        <f>IF(Sol!$D$5="OFF","",IF(D27="","  ",IF(AND(D27&lt;&gt;"",D27&lt;&gt;Sol!D27),"*"," ")))</f>
        <v>  </v>
      </c>
      <c r="F27" s="43"/>
      <c r="G27" s="73" t="str">
        <f>IF(Sol!$D$5="OFF","",IF(F27="","  ",IF(AND(F27&lt;&gt;"",F27&lt;&gt;Sol!F27),"*"," ")))</f>
        <v>  </v>
      </c>
      <c r="H27" s="9"/>
      <c r="I27" s="9"/>
      <c r="J27" s="22"/>
      <c r="K27" s="11"/>
      <c r="L27" s="12"/>
      <c r="M27" s="12"/>
      <c r="N27" s="45" t="s">
        <v>37</v>
      </c>
      <c r="O27" s="13"/>
      <c r="U27" s="45"/>
    </row>
    <row r="28" spans="2:21" ht="15" customHeight="1">
      <c r="B28" s="8"/>
      <c r="C28" s="24"/>
      <c r="D28" s="41"/>
      <c r="E28" s="73" t="str">
        <f>IF(Sol!$D$5="OFF","",IF(D28="","  ",IF(AND(D28&lt;&gt;"",D28&lt;&gt;Sol!D28),"*"," ")))</f>
        <v>  </v>
      </c>
      <c r="F28" s="43"/>
      <c r="G28" s="73" t="str">
        <f>IF(Sol!$D$5="OFF","",IF(F28="","  ",IF(AND(F28&lt;&gt;"",F28&lt;&gt;Sol!F28),"*"," ")))</f>
        <v>  </v>
      </c>
      <c r="H28" s="9"/>
      <c r="I28" s="9"/>
      <c r="J28" s="22"/>
      <c r="K28" s="11"/>
      <c r="L28" s="12"/>
      <c r="M28" s="12"/>
      <c r="N28" s="45" t="s">
        <v>40</v>
      </c>
      <c r="O28" s="13"/>
      <c r="U28" s="45"/>
    </row>
    <row r="29" spans="2:21" ht="15" customHeight="1">
      <c r="B29" s="8"/>
      <c r="C29" s="24"/>
      <c r="D29" s="41"/>
      <c r="E29" s="73" t="str">
        <f>IF(Sol!$D$5="OFF","",IF(D29="","  ",IF(AND(D29&lt;&gt;"",D29&lt;&gt;Sol!D29),"*"," ")))</f>
        <v>  </v>
      </c>
      <c r="F29" s="78"/>
      <c r="G29" s="73" t="str">
        <f>IF(Sol!$D$5="OFF","",IF(F29="","  ",IF(AND(F29&lt;&gt;"",F29&lt;&gt;Sol!F29),"*"," ")))</f>
        <v>  </v>
      </c>
      <c r="H29" s="9"/>
      <c r="I29" s="9"/>
      <c r="J29" s="22"/>
      <c r="K29" s="11"/>
      <c r="L29" s="12"/>
      <c r="M29" s="12"/>
      <c r="N29" s="45" t="s">
        <v>43</v>
      </c>
      <c r="O29" s="13"/>
      <c r="U29" s="45"/>
    </row>
    <row r="30" spans="2:21" ht="15" customHeight="1">
      <c r="B30" s="8"/>
      <c r="C30" s="24"/>
      <c r="D30" s="42" t="s">
        <v>38</v>
      </c>
      <c r="E30" s="26"/>
      <c r="F30" s="9"/>
      <c r="G30" s="9"/>
      <c r="H30" s="10"/>
      <c r="I30" s="73" t="str">
        <f>IF(Sol!$D$5="OFF","",IF(H30="","  ",IF(AND(H30&lt;&gt;"",H30&lt;&gt;Sol!H30),"*"," ")))</f>
        <v>  </v>
      </c>
      <c r="J30" s="22"/>
      <c r="K30" s="11"/>
      <c r="L30" s="12"/>
      <c r="M30" s="12"/>
      <c r="N30" s="45" t="s">
        <v>41</v>
      </c>
      <c r="O30" s="13"/>
      <c r="U30" s="45"/>
    </row>
    <row r="31" spans="2:21" ht="15" customHeight="1">
      <c r="B31" s="8"/>
      <c r="C31" s="24" t="s">
        <v>39</v>
      </c>
      <c r="D31" s="24"/>
      <c r="E31" s="26"/>
      <c r="F31" s="9"/>
      <c r="G31" s="9"/>
      <c r="H31" s="9"/>
      <c r="I31" s="9"/>
      <c r="J31" s="22"/>
      <c r="K31" s="11"/>
      <c r="L31" s="12"/>
      <c r="M31" s="12"/>
      <c r="N31" s="45" t="s">
        <v>28</v>
      </c>
      <c r="O31" s="13"/>
      <c r="U31" s="45"/>
    </row>
    <row r="32" spans="2:21" ht="15" customHeight="1">
      <c r="B32" s="8"/>
      <c r="C32" s="24"/>
      <c r="D32" s="41"/>
      <c r="E32" s="73" t="str">
        <f>IF(Sol!$D$5="OFF","",IF(D32="","  ",IF(AND(D32&lt;&gt;"",D32&lt;&gt;Sol!D32),"*"," ")))</f>
        <v>  </v>
      </c>
      <c r="F32" s="10"/>
      <c r="G32" s="73" t="str">
        <f>IF(Sol!$D$5="OFF","",IF(F32="","  ",IF(AND(F32&lt;&gt;"",F32&lt;&gt;Sol!F32),"*"," ")))</f>
        <v>  </v>
      </c>
      <c r="H32" s="9"/>
      <c r="I32" s="9"/>
      <c r="J32" s="22"/>
      <c r="K32" s="11"/>
      <c r="L32" s="12"/>
      <c r="M32" s="12"/>
      <c r="N32" s="45" t="s">
        <v>32</v>
      </c>
      <c r="O32" s="13"/>
      <c r="U32" s="45"/>
    </row>
    <row r="33" spans="2:21" ht="15" customHeight="1">
      <c r="B33" s="8"/>
      <c r="C33" s="24"/>
      <c r="D33" s="41"/>
      <c r="E33" s="73" t="str">
        <f>IF(Sol!$D$5="OFF","",IF(D33="","  ",IF(AND(D33&lt;&gt;"",D33&lt;&gt;Sol!D33),"*"," ")))</f>
        <v>  </v>
      </c>
      <c r="F33" s="43"/>
      <c r="G33" s="73" t="str">
        <f>IF(Sol!$D$5="OFF","",IF(F33="","  ",IF(AND(F33&lt;&gt;"",F33&lt;&gt;Sol!F33),"*"," ")))</f>
        <v>  </v>
      </c>
      <c r="H33" s="9"/>
      <c r="I33" s="9"/>
      <c r="J33" s="22"/>
      <c r="K33" s="11"/>
      <c r="L33" s="12"/>
      <c r="M33" s="12"/>
      <c r="N33" s="45" t="s">
        <v>35</v>
      </c>
      <c r="O33" s="13"/>
      <c r="U33" s="45"/>
    </row>
    <row r="34" spans="2:21" ht="15" customHeight="1">
      <c r="B34" s="8"/>
      <c r="C34" s="24"/>
      <c r="D34" s="41"/>
      <c r="E34" s="73" t="str">
        <f>IF(Sol!$D$5="OFF","",IF(D34="","  ",IF(AND(D34&lt;&gt;"",D34&lt;&gt;Sol!D34),"*"," ")))</f>
        <v>  </v>
      </c>
      <c r="F34" s="43"/>
      <c r="G34" s="73" t="str">
        <f>IF(Sol!$D$5="OFF","",IF(F34="","  ",IF(AND(F34&lt;&gt;"",F34&lt;&gt;Sol!F34),"*"," ")))</f>
        <v>  </v>
      </c>
      <c r="H34" s="9"/>
      <c r="I34" s="9"/>
      <c r="J34" s="22"/>
      <c r="K34" s="11"/>
      <c r="L34" s="12"/>
      <c r="M34" s="12"/>
      <c r="N34" s="45" t="s">
        <v>31</v>
      </c>
      <c r="O34" s="13"/>
      <c r="U34" s="45"/>
    </row>
    <row r="35" spans="2:15" ht="15" customHeight="1">
      <c r="B35" s="8"/>
      <c r="C35" s="24"/>
      <c r="D35" s="41"/>
      <c r="E35" s="73" t="str">
        <f>IF(Sol!$D$5="OFF","",IF(D35="","  ",IF(AND(D35&lt;&gt;"",D35&lt;&gt;Sol!D35),"*"," ")))</f>
        <v>  </v>
      </c>
      <c r="F35" s="43"/>
      <c r="G35" s="73" t="str">
        <f>IF(Sol!$D$5="OFF","",IF(F35="","  ",IF(AND(F35&lt;&gt;"",F35&lt;&gt;Sol!F35),"*"," ")))</f>
        <v>  </v>
      </c>
      <c r="H35" s="9"/>
      <c r="I35" s="9"/>
      <c r="J35" s="22"/>
      <c r="K35" s="11"/>
      <c r="L35" s="12"/>
      <c r="M35" s="12"/>
      <c r="N35" s="12"/>
      <c r="O35" s="13"/>
    </row>
    <row r="36" spans="2:15" ht="15" customHeight="1">
      <c r="B36" s="8"/>
      <c r="C36" s="24"/>
      <c r="D36" s="41"/>
      <c r="E36" s="73" t="str">
        <f>IF(Sol!$D$5="OFF","",IF(D36="","  ",IF(AND(D36&lt;&gt;"",D36&lt;&gt;Sol!D36),"*"," ")))</f>
        <v>  </v>
      </c>
      <c r="F36" s="43"/>
      <c r="G36" s="73" t="str">
        <f>IF(Sol!$D$5="OFF","",IF(F36="","  ",IF(AND(F36&lt;&gt;"",F36&lt;&gt;Sol!F36),"*"," ")))</f>
        <v>  </v>
      </c>
      <c r="H36" s="9"/>
      <c r="I36" s="9"/>
      <c r="J36" s="22"/>
      <c r="K36" s="11"/>
      <c r="L36" s="12"/>
      <c r="M36" s="12"/>
      <c r="N36" s="12"/>
      <c r="O36" s="13"/>
    </row>
    <row r="37" spans="2:15" ht="15" customHeight="1">
      <c r="B37" s="8"/>
      <c r="C37" s="24"/>
      <c r="D37" s="41"/>
      <c r="E37" s="73" t="str">
        <f>IF(Sol!$D$5="OFF","",IF(D37="","  ",IF(AND(D37&lt;&gt;"",D37&lt;&gt;Sol!D37),"*"," ")))</f>
        <v>  </v>
      </c>
      <c r="F37" s="78"/>
      <c r="G37" s="73" t="str">
        <f>IF(Sol!$D$5="OFF","",IF(F37="","  ",IF(AND(F37&lt;&gt;"",F37&lt;&gt;Sol!F37),"*"," ")))</f>
        <v>  </v>
      </c>
      <c r="H37" s="9"/>
      <c r="I37" s="9"/>
      <c r="J37" s="22"/>
      <c r="K37" s="11"/>
      <c r="L37" s="12"/>
      <c r="M37" s="12"/>
      <c r="N37" s="12"/>
      <c r="O37" s="13"/>
    </row>
    <row r="38" spans="2:15" ht="15" customHeight="1">
      <c r="B38" s="8"/>
      <c r="C38" s="24"/>
      <c r="D38" s="42" t="s">
        <v>45</v>
      </c>
      <c r="E38" s="26"/>
      <c r="F38" s="9"/>
      <c r="G38" s="9"/>
      <c r="H38" s="78"/>
      <c r="I38" s="73" t="str">
        <f>IF(Sol!$D$5="OFF","",IF(H38="","  ",IF(AND(H38&lt;&gt;"",H38&lt;&gt;Sol!H38),"*"," ")))</f>
        <v>  </v>
      </c>
      <c r="J38" s="22"/>
      <c r="K38" s="11"/>
      <c r="L38" s="12"/>
      <c r="M38" s="12"/>
      <c r="N38" s="12"/>
      <c r="O38" s="13"/>
    </row>
    <row r="39" spans="2:15" ht="15" customHeight="1">
      <c r="B39" s="8"/>
      <c r="C39" s="24" t="s">
        <v>58</v>
      </c>
      <c r="D39" s="27"/>
      <c r="E39" s="26"/>
      <c r="F39" s="9"/>
      <c r="G39" s="9"/>
      <c r="H39" s="9"/>
      <c r="I39" s="9"/>
      <c r="J39" s="78"/>
      <c r="K39" s="74" t="str">
        <f>IF(Sol!$D$5="OFF","",IF(J39="","  ",IF(AND(J39&lt;&gt;"",J39&lt;&gt;Sol!J39),"*"," ")))</f>
        <v>  </v>
      </c>
      <c r="L39" s="12"/>
      <c r="M39" s="12"/>
      <c r="N39" s="12"/>
      <c r="O39" s="13"/>
    </row>
    <row r="40" spans="2:15" ht="15" customHeight="1">
      <c r="B40" s="8"/>
      <c r="C40" s="27" t="s">
        <v>46</v>
      </c>
      <c r="D40" s="24"/>
      <c r="E40" s="26"/>
      <c r="F40" s="9"/>
      <c r="G40" s="9"/>
      <c r="H40" s="9"/>
      <c r="I40" s="9"/>
      <c r="J40" s="79"/>
      <c r="K40" s="74" t="str">
        <f>IF(Sol!$D$5="OFF","",IF(J40="","  ",IF(AND(J40&lt;&gt;"",J40&lt;&gt;Sol!J40),"*"," ")))</f>
        <v>  </v>
      </c>
      <c r="L40" s="12"/>
      <c r="M40" s="12"/>
      <c r="N40" s="12"/>
      <c r="O40" s="13"/>
    </row>
    <row r="41" spans="2:15" ht="15" customHeight="1">
      <c r="B41" s="8"/>
      <c r="C41" s="27" t="s">
        <v>47</v>
      </c>
      <c r="D41" s="24"/>
      <c r="E41" s="26"/>
      <c r="F41" s="9"/>
      <c r="G41" s="9"/>
      <c r="H41" s="9"/>
      <c r="I41" s="9"/>
      <c r="J41" s="22"/>
      <c r="K41" s="11"/>
      <c r="L41" s="12"/>
      <c r="M41" s="12"/>
      <c r="N41" s="12"/>
      <c r="O41" s="13"/>
    </row>
    <row r="42" spans="2:15" ht="15" customHeight="1">
      <c r="B42" s="8"/>
      <c r="C42" s="135"/>
      <c r="D42" s="136"/>
      <c r="E42" s="73" t="str">
        <f>IF(Sol!$D$5="OFF","",IF(C42="","  ",IF(AND(C42&lt;&gt;"",C42&lt;&gt;Sol!C42),"*"," ")))</f>
        <v>  </v>
      </c>
      <c r="F42" s="9"/>
      <c r="G42" s="9"/>
      <c r="H42" s="9"/>
      <c r="I42" s="9"/>
      <c r="J42" s="78"/>
      <c r="K42" s="74" t="str">
        <f>IF(Sol!$D$5="OFF","",IF(J42="","  ",IF(AND(J42&lt;&gt;"",J42&lt;&gt;Sol!J42),"*"," ")))</f>
        <v>  </v>
      </c>
      <c r="L42" s="12"/>
      <c r="M42" s="12"/>
      <c r="N42" s="12"/>
      <c r="O42" s="13"/>
    </row>
    <row r="43" spans="2:14" ht="15" customHeight="1" thickBot="1">
      <c r="B43" s="8"/>
      <c r="C43" s="9" t="s">
        <v>5</v>
      </c>
      <c r="D43" s="9"/>
      <c r="E43" s="9"/>
      <c r="F43" s="9"/>
      <c r="G43" s="9"/>
      <c r="H43" s="9"/>
      <c r="I43" s="9"/>
      <c r="J43" s="80"/>
      <c r="K43" s="74" t="str">
        <f>IF(Sol!$D$5="OFF","",IF(J43="","  ",IF(AND(J43&lt;&gt;"",J43&lt;&gt;Sol!J43),"*"," ")))</f>
        <v>  </v>
      </c>
      <c r="L43" s="12"/>
      <c r="M43" s="12"/>
      <c r="N43" s="12"/>
    </row>
    <row r="44" spans="2:14" ht="15" customHeight="1" thickTop="1">
      <c r="B44" s="18"/>
      <c r="C44" s="19"/>
      <c r="D44" s="19"/>
      <c r="E44" s="19"/>
      <c r="F44" s="19"/>
      <c r="G44" s="19"/>
      <c r="H44" s="19"/>
      <c r="I44" s="19"/>
      <c r="J44" s="19"/>
      <c r="K44" s="20"/>
      <c r="L44" s="16"/>
      <c r="M44" s="16"/>
      <c r="N44" s="81"/>
    </row>
    <row r="45" spans="12:14" ht="15" customHeight="1">
      <c r="L45" s="21"/>
      <c r="M45" s="21"/>
      <c r="N45" s="21"/>
    </row>
    <row r="46" spans="1:14" ht="18" customHeight="1">
      <c r="A46" s="75" t="s">
        <v>6</v>
      </c>
      <c r="B46" s="139" t="s">
        <v>77</v>
      </c>
      <c r="C46" s="140"/>
      <c r="D46" s="140"/>
      <c r="E46" s="140"/>
      <c r="F46" s="140"/>
      <c r="G46" s="140"/>
      <c r="H46" s="140"/>
      <c r="I46" s="140"/>
      <c r="J46" s="140"/>
      <c r="K46" s="141"/>
      <c r="L46" s="4"/>
      <c r="M46" s="4"/>
      <c r="N46" s="4"/>
    </row>
    <row r="47" spans="2:14" ht="15" customHeight="1">
      <c r="B47" s="148" t="s">
        <v>89</v>
      </c>
      <c r="C47" s="149"/>
      <c r="D47" s="149"/>
      <c r="E47" s="149"/>
      <c r="F47" s="149"/>
      <c r="G47" s="149"/>
      <c r="H47" s="149"/>
      <c r="I47" s="149"/>
      <c r="J47" s="149"/>
      <c r="K47" s="150"/>
      <c r="L47" s="4"/>
      <c r="M47" s="4"/>
      <c r="N47" s="4"/>
    </row>
    <row r="48" spans="2:14" ht="15" customHeight="1">
      <c r="B48" s="145"/>
      <c r="C48" s="146"/>
      <c r="D48" s="146"/>
      <c r="E48" s="146"/>
      <c r="F48" s="146"/>
      <c r="G48" s="146"/>
      <c r="H48" s="146"/>
      <c r="I48" s="146"/>
      <c r="J48" s="146"/>
      <c r="K48" s="147"/>
      <c r="L48" s="76" t="str">
        <f>IF(Sol!$D$5="OFF","",IF(B48="","  ",IF(AND(B48&lt;&gt;"",B48&lt;&gt;Sol!B48),"*"," ")))</f>
        <v>  </v>
      </c>
      <c r="M48" s="4"/>
      <c r="N48" s="4"/>
    </row>
    <row r="49" spans="2:20" ht="12.75">
      <c r="B49" s="5"/>
      <c r="C49" s="6"/>
      <c r="D49" s="6"/>
      <c r="E49" s="6"/>
      <c r="F49" s="6"/>
      <c r="G49" s="6"/>
      <c r="H49" s="6"/>
      <c r="I49" s="6"/>
      <c r="J49" s="6"/>
      <c r="K49" s="7"/>
      <c r="L49" s="4"/>
      <c r="M49" s="4"/>
      <c r="N49" s="45" t="s">
        <v>93</v>
      </c>
      <c r="T49" s="45"/>
    </row>
    <row r="50" spans="2:20" ht="15" customHeight="1">
      <c r="B50" s="8"/>
      <c r="C50" s="91" t="s">
        <v>90</v>
      </c>
      <c r="D50" s="9"/>
      <c r="E50" s="9"/>
      <c r="F50" s="9"/>
      <c r="G50" s="9"/>
      <c r="H50" s="9"/>
      <c r="I50" s="9"/>
      <c r="J50" s="10"/>
      <c r="K50" s="74" t="str">
        <f>IF(Sol!$D$5="OFF","",IF(J50="","  ",IF(AND(J50&lt;&gt;"",J50&lt;&gt;Sol!J50),"*"," ")))</f>
        <v>  </v>
      </c>
      <c r="L50" s="12"/>
      <c r="M50" s="12"/>
      <c r="N50" s="45" t="s">
        <v>95</v>
      </c>
      <c r="T50" s="45"/>
    </row>
    <row r="51" spans="2:20" ht="15" customHeight="1">
      <c r="B51" s="8"/>
      <c r="C51" s="154"/>
      <c r="D51" s="155"/>
      <c r="E51" s="73" t="str">
        <f>IF(Sol!$D$5="OFF","",IF(C51="","  ",IF(AND(C51&lt;&gt;"",C51&lt;&gt;Sol!C51),"*"," ")))</f>
        <v>  </v>
      </c>
      <c r="F51" s="98"/>
      <c r="G51" s="22"/>
      <c r="H51" s="10"/>
      <c r="I51" s="73" t="str">
        <f>IF(Sol!$D$5="OFF","",IF(H51="","  ",IF(AND(H51&lt;&gt;"",H51&lt;&gt;Sol!H51),"*"," ")))</f>
        <v>  </v>
      </c>
      <c r="J51" s="14" t="s">
        <v>4</v>
      </c>
      <c r="K51" s="15"/>
      <c r="L51" s="16"/>
      <c r="M51" s="16"/>
      <c r="N51" s="45" t="s">
        <v>7</v>
      </c>
      <c r="T51" s="45"/>
    </row>
    <row r="52" spans="2:20" ht="15" customHeight="1">
      <c r="B52" s="8"/>
      <c r="C52" s="154"/>
      <c r="D52" s="155"/>
      <c r="E52" s="73" t="str">
        <f>IF(Sol!$D$5="OFF","",IF(C52="","  ",IF(AND(C52&lt;&gt;"",C52&lt;&gt;Sol!C52),"*"," ")))</f>
        <v>  </v>
      </c>
      <c r="F52" s="98"/>
      <c r="G52" s="100"/>
      <c r="H52" s="78"/>
      <c r="I52" s="73" t="str">
        <f>IF(Sol!$D$5="OFF","",IF(H52="","  ",IF(AND(H52&lt;&gt;"",H52&lt;&gt;Sol!H52),"*"," ")))</f>
        <v>  </v>
      </c>
      <c r="J52" s="14" t="s">
        <v>4</v>
      </c>
      <c r="K52" s="15"/>
      <c r="L52" s="16"/>
      <c r="M52" s="16"/>
      <c r="N52" s="45" t="s">
        <v>94</v>
      </c>
      <c r="T52" s="45"/>
    </row>
    <row r="53" spans="2:20" ht="15" customHeight="1">
      <c r="B53" s="8"/>
      <c r="C53" s="154"/>
      <c r="D53" s="155"/>
      <c r="E53" s="73" t="str">
        <f>IF(Sol!$D$5="OFF","",IF(C53="","  ",IF(AND(C53&lt;&gt;"",C53&lt;&gt;Sol!C53),"*"," ")))</f>
        <v>  </v>
      </c>
      <c r="F53" s="91"/>
      <c r="G53" s="91"/>
      <c r="H53" s="9"/>
      <c r="I53" s="9"/>
      <c r="J53" s="78"/>
      <c r="K53" s="74" t="str">
        <f>IF(Sol!$D$5="OFF","",IF(J53="","  ",IF(AND(J53&lt;&gt;"",J53&lt;&gt;Sol!J53),"*"," ")))</f>
        <v>  </v>
      </c>
      <c r="L53" s="12"/>
      <c r="M53" s="12"/>
      <c r="N53" s="45" t="s">
        <v>92</v>
      </c>
      <c r="T53" s="45"/>
    </row>
    <row r="54" spans="2:14" ht="15" customHeight="1" thickBot="1">
      <c r="B54" s="8"/>
      <c r="C54" s="91" t="s">
        <v>91</v>
      </c>
      <c r="D54" s="9"/>
      <c r="E54" s="9"/>
      <c r="F54" s="9"/>
      <c r="G54" s="9"/>
      <c r="H54" s="9"/>
      <c r="I54" s="9"/>
      <c r="J54" s="80"/>
      <c r="K54" s="74" t="str">
        <f>IF(Sol!$D$5="OFF","",IF(J54="","  ",IF(AND(J54&lt;&gt;"",J54&lt;&gt;Sol!J54),"*"," ")))</f>
        <v>  </v>
      </c>
      <c r="L54" s="12"/>
      <c r="M54" s="12"/>
      <c r="N54" s="12"/>
    </row>
    <row r="55" spans="2:14" ht="13.5" thickTop="1">
      <c r="B55" s="18"/>
      <c r="C55" s="19"/>
      <c r="D55" s="19"/>
      <c r="E55" s="19"/>
      <c r="F55" s="19"/>
      <c r="G55" s="19"/>
      <c r="H55" s="19"/>
      <c r="I55" s="19"/>
      <c r="J55" s="19"/>
      <c r="K55" s="20"/>
      <c r="L55" s="16"/>
      <c r="M55" s="16"/>
      <c r="N55" s="16"/>
    </row>
    <row r="56" spans="3:5" ht="12.75">
      <c r="C56" s="13"/>
      <c r="D56" s="13"/>
      <c r="E56" s="13"/>
    </row>
    <row r="57" spans="1:11" ht="18" customHeight="1">
      <c r="A57" s="75" t="s">
        <v>8</v>
      </c>
      <c r="B57" s="139" t="s">
        <v>77</v>
      </c>
      <c r="C57" s="140"/>
      <c r="D57" s="140"/>
      <c r="E57" s="140"/>
      <c r="F57" s="140"/>
      <c r="G57" s="140"/>
      <c r="H57" s="140"/>
      <c r="I57" s="140"/>
      <c r="J57" s="140"/>
      <c r="K57" s="141"/>
    </row>
    <row r="58" spans="2:11" ht="15" customHeight="1">
      <c r="B58" s="142" t="s">
        <v>55</v>
      </c>
      <c r="C58" s="143"/>
      <c r="D58" s="143"/>
      <c r="E58" s="143"/>
      <c r="F58" s="143"/>
      <c r="G58" s="143"/>
      <c r="H58" s="143"/>
      <c r="I58" s="143"/>
      <c r="J58" s="143"/>
      <c r="K58" s="144"/>
    </row>
    <row r="59" spans="2:14" ht="15" customHeight="1">
      <c r="B59" s="151"/>
      <c r="C59" s="152"/>
      <c r="D59" s="152"/>
      <c r="E59" s="152"/>
      <c r="F59" s="152"/>
      <c r="G59" s="152"/>
      <c r="H59" s="152"/>
      <c r="I59" s="152"/>
      <c r="J59" s="152"/>
      <c r="K59" s="153"/>
      <c r="L59" s="76" t="str">
        <f>IF(Sol!$D$5="OFF","",IF(B59="","  ",IF(AND(B59&lt;&gt;"",B59&lt;&gt;Sol!B59),"*"," ")))</f>
        <v>  </v>
      </c>
      <c r="N59" s="67" t="s">
        <v>13</v>
      </c>
    </row>
    <row r="60" spans="2:21" ht="12.75">
      <c r="B60" s="5"/>
      <c r="C60" s="6"/>
      <c r="D60" s="6"/>
      <c r="E60" s="6"/>
      <c r="F60" s="6"/>
      <c r="G60" s="6"/>
      <c r="H60" s="6"/>
      <c r="I60" s="6"/>
      <c r="J60" s="6"/>
      <c r="K60" s="7"/>
      <c r="N60" s="45" t="s">
        <v>12</v>
      </c>
      <c r="U60" s="45"/>
    </row>
    <row r="61" spans="2:21" ht="12.75">
      <c r="B61" s="5"/>
      <c r="C61" s="125" t="s">
        <v>9</v>
      </c>
      <c r="D61" s="125"/>
      <c r="E61" s="125"/>
      <c r="F61" s="125"/>
      <c r="G61" s="125"/>
      <c r="H61" s="125"/>
      <c r="I61" s="125"/>
      <c r="J61" s="125"/>
      <c r="K61" s="7"/>
      <c r="N61" s="45" t="s">
        <v>97</v>
      </c>
      <c r="U61" s="45"/>
    </row>
    <row r="62" spans="2:21" ht="12.75">
      <c r="B62" s="5"/>
      <c r="C62" s="23" t="s">
        <v>18</v>
      </c>
      <c r="D62" s="23"/>
      <c r="E62" s="23"/>
      <c r="F62" s="6"/>
      <c r="G62" s="6"/>
      <c r="H62" s="6"/>
      <c r="I62" s="6"/>
      <c r="J62" s="6"/>
      <c r="K62" s="7"/>
      <c r="N62" s="45" t="s">
        <v>11</v>
      </c>
      <c r="U62" s="45"/>
    </row>
    <row r="63" spans="2:21" ht="15" customHeight="1">
      <c r="B63" s="5"/>
      <c r="C63" s="135"/>
      <c r="D63" s="136"/>
      <c r="E63" s="73" t="str">
        <f>IF(Sol!$D$5="OFF","",IF(C63="","  ",IF(AND(C63&lt;&gt;"",C63&lt;&gt;Sol!C63),"*"," ")))</f>
        <v>  </v>
      </c>
      <c r="F63" s="6"/>
      <c r="G63" s="6"/>
      <c r="H63" s="38"/>
      <c r="I63" s="73" t="str">
        <f>IF(Sol!$D$5="OFF","",IF(H63="","  ",IF(AND(H63&lt;&gt;"",H63&lt;&gt;Sol!H63),"*"," ")))</f>
        <v>  </v>
      </c>
      <c r="J63" s="6"/>
      <c r="K63" s="7"/>
      <c r="N63" s="45" t="s">
        <v>100</v>
      </c>
      <c r="U63" s="45"/>
    </row>
    <row r="64" spans="2:21" ht="15" customHeight="1">
      <c r="B64" s="5"/>
      <c r="C64" s="135"/>
      <c r="D64" s="136"/>
      <c r="E64" s="73" t="str">
        <f>IF(Sol!$D$5="OFF","",IF(C64="","  ",IF(AND(C64&lt;&gt;"",C64&lt;&gt;Sol!C64),"*"," ")))</f>
        <v>  </v>
      </c>
      <c r="F64" s="6"/>
      <c r="G64" s="6"/>
      <c r="H64" s="82"/>
      <c r="I64" s="73" t="str">
        <f>IF(Sol!$D$5="OFF","",IF(H64="","  ",IF(AND(H64&lt;&gt;"",H64&lt;&gt;Sol!H64),"*"," ")))</f>
        <v>  </v>
      </c>
      <c r="J64" s="6"/>
      <c r="K64" s="7"/>
      <c r="N64" s="45" t="s">
        <v>50</v>
      </c>
      <c r="U64" s="45"/>
    </row>
    <row r="65" spans="2:21" ht="15" customHeight="1">
      <c r="B65" s="5"/>
      <c r="C65" s="135"/>
      <c r="D65" s="136"/>
      <c r="E65" s="73" t="str">
        <f>IF(Sol!$D$5="OFF","",IF(C65="","  ",IF(AND(C65&lt;&gt;"",C65&lt;&gt;Sol!C65),"*"," ")))</f>
        <v>  </v>
      </c>
      <c r="F65" s="6"/>
      <c r="G65" s="6"/>
      <c r="H65" s="82"/>
      <c r="I65" s="73" t="str">
        <f>IF(Sol!$D$5="OFF","",IF(H65="","  ",IF(AND(H65&lt;&gt;"",H65&lt;&gt;Sol!H65),"*"," ")))</f>
        <v>  </v>
      </c>
      <c r="J65" s="6"/>
      <c r="K65" s="7"/>
      <c r="N65" s="45" t="s">
        <v>19</v>
      </c>
      <c r="U65" s="45"/>
    </row>
    <row r="66" spans="2:21" ht="15" customHeight="1">
      <c r="B66" s="5"/>
      <c r="C66" s="135"/>
      <c r="D66" s="136"/>
      <c r="E66" s="73" t="str">
        <f>IF(Sol!$D$5="OFF","",IF(C66="","  ",IF(AND(C66&lt;&gt;"",C66&lt;&gt;Sol!C66),"*"," ")))</f>
        <v>  </v>
      </c>
      <c r="F66" s="6"/>
      <c r="G66" s="6"/>
      <c r="H66" s="82"/>
      <c r="I66" s="73" t="str">
        <f>IF(Sol!$D$5="OFF","",IF(H66="","  ",IF(AND(H66&lt;&gt;"",H66&lt;&gt;Sol!H66),"*"," ")))</f>
        <v>  </v>
      </c>
      <c r="J66" s="6"/>
      <c r="K66" s="7"/>
      <c r="N66" s="45" t="s">
        <v>59</v>
      </c>
      <c r="U66" s="45"/>
    </row>
    <row r="67" spans="2:21" ht="15" customHeight="1">
      <c r="B67" s="5"/>
      <c r="C67" s="135"/>
      <c r="D67" s="136"/>
      <c r="E67" s="73" t="str">
        <f>IF(Sol!$D$5="OFF","",IF(C67="","  ",IF(AND(C67&lt;&gt;"",C67&lt;&gt;Sol!C67),"*"," ")))</f>
        <v>  </v>
      </c>
      <c r="F67" s="6"/>
      <c r="G67" s="6"/>
      <c r="H67" s="78"/>
      <c r="I67" s="73" t="str">
        <f>IF(Sol!$D$5="OFF","",IF(H67="","  ",IF(AND(H67&lt;&gt;"",H67&lt;&gt;Sol!H67),"*"," ")))</f>
        <v>  </v>
      </c>
      <c r="J67" s="6"/>
      <c r="K67" s="7"/>
      <c r="N67" s="45" t="s">
        <v>80</v>
      </c>
      <c r="U67" s="45"/>
    </row>
    <row r="68" spans="2:21" ht="15" customHeight="1">
      <c r="B68" s="5"/>
      <c r="C68" s="137" t="s">
        <v>48</v>
      </c>
      <c r="D68" s="138"/>
      <c r="E68" s="26"/>
      <c r="F68" s="6"/>
      <c r="G68" s="6"/>
      <c r="H68" s="6"/>
      <c r="I68" s="6"/>
      <c r="J68" s="10"/>
      <c r="K68" s="74" t="str">
        <f>IF(Sol!$D$5="OFF","",IF(J68="","  ",IF(AND(J68&lt;&gt;"",J68&lt;&gt;Sol!J68),"*"," ")))</f>
        <v>  </v>
      </c>
      <c r="N68" s="45" t="s">
        <v>22</v>
      </c>
      <c r="U68" s="45"/>
    </row>
    <row r="69" spans="2:21" ht="15" customHeight="1">
      <c r="B69" s="5"/>
      <c r="C69" s="29" t="s">
        <v>49</v>
      </c>
      <c r="D69" s="28"/>
      <c r="E69" s="26"/>
      <c r="F69" s="6"/>
      <c r="G69" s="6"/>
      <c r="H69" s="6"/>
      <c r="I69" s="6"/>
      <c r="J69" s="22"/>
      <c r="K69" s="7"/>
      <c r="N69" s="45" t="s">
        <v>20</v>
      </c>
      <c r="U69" s="45"/>
    </row>
    <row r="70" spans="2:21" ht="15" customHeight="1">
      <c r="B70" s="5"/>
      <c r="C70" s="25" t="s">
        <v>22</v>
      </c>
      <c r="D70" s="28"/>
      <c r="E70" s="26"/>
      <c r="F70" s="10"/>
      <c r="G70" s="73" t="str">
        <f>IF(Sol!$D$5="OFF","",IF(F70="","  ",IF(AND(F70&lt;&gt;"",F70&lt;&gt;Sol!F70),"*"," ")))</f>
        <v>  </v>
      </c>
      <c r="H70" s="6"/>
      <c r="I70" s="6"/>
      <c r="J70" s="22"/>
      <c r="K70" s="7"/>
      <c r="N70" s="45" t="s">
        <v>21</v>
      </c>
      <c r="U70" s="45"/>
    </row>
    <row r="71" spans="2:21" ht="15" customHeight="1">
      <c r="B71" s="5"/>
      <c r="C71" s="26"/>
      <c r="D71" s="44"/>
      <c r="E71" s="73" t="str">
        <f>IF(Sol!$D$5="OFF","",IF(D71="","  ",IF(AND(D71&lt;&gt;"",D71&lt;&gt;Sol!D71),"*"," ")))</f>
        <v>  </v>
      </c>
      <c r="F71" s="78"/>
      <c r="G71" s="73" t="str">
        <f>IF(Sol!$D$5="OFF","",IF(F71="","  ",IF(AND(F71&lt;&gt;"",F71&lt;&gt;Sol!F71),"*"," ")))</f>
        <v>  </v>
      </c>
      <c r="H71" s="10"/>
      <c r="I71" s="73" t="str">
        <f>IF(Sol!$D$5="OFF","",IF(H71="","  ",IF(AND(H71&lt;&gt;"",H71&lt;&gt;Sol!H71),"*"," ")))</f>
        <v>  </v>
      </c>
      <c r="J71" s="22"/>
      <c r="K71" s="7"/>
      <c r="N71" s="45" t="s">
        <v>25</v>
      </c>
      <c r="U71" s="45"/>
    </row>
    <row r="72" spans="2:21" ht="9.75" customHeight="1">
      <c r="B72" s="5"/>
      <c r="C72" s="17"/>
      <c r="D72" s="28"/>
      <c r="E72" s="26"/>
      <c r="F72" s="6"/>
      <c r="G72" s="6"/>
      <c r="H72" s="6"/>
      <c r="I72" s="6"/>
      <c r="J72" s="22"/>
      <c r="K72" s="7"/>
      <c r="N72" s="45" t="s">
        <v>23</v>
      </c>
      <c r="U72" s="45"/>
    </row>
    <row r="73" spans="2:11" ht="15" customHeight="1">
      <c r="B73" s="5"/>
      <c r="C73" s="25" t="s">
        <v>23</v>
      </c>
      <c r="D73" s="28"/>
      <c r="E73" s="26"/>
      <c r="F73" s="10"/>
      <c r="G73" s="73" t="str">
        <f>IF(Sol!$D$5="OFF","",IF(F73="","  ",IF(AND(F73&lt;&gt;"",F73&lt;&gt;Sol!F73),"*"," ")))</f>
        <v>  </v>
      </c>
      <c r="H73" s="6"/>
      <c r="I73" s="6"/>
      <c r="J73" s="22"/>
      <c r="K73" s="7"/>
    </row>
    <row r="74" spans="2:14" ht="15" customHeight="1">
      <c r="B74" s="5"/>
      <c r="C74" s="26"/>
      <c r="D74" s="44"/>
      <c r="E74" s="73" t="str">
        <f>IF(Sol!$D$5="OFF","",IF(D74="","  ",IF(AND(D74&lt;&gt;"",D74&lt;&gt;Sol!D74),"*"," ")))</f>
        <v>  </v>
      </c>
      <c r="F74" s="78"/>
      <c r="G74" s="73" t="str">
        <f>IF(Sol!$D$5="OFF","",IF(F74="","  ",IF(AND(F74&lt;&gt;"",F74&lt;&gt;Sol!F74),"*"," ")))</f>
        <v>  </v>
      </c>
      <c r="H74" s="77"/>
      <c r="I74" s="73" t="str">
        <f>IF(Sol!$D$5="OFF","",IF(H74="","  ",IF(AND(H74&lt;&gt;"",H74&lt;&gt;Sol!H74),"*"," ")))</f>
        <v>  </v>
      </c>
      <c r="J74" s="22"/>
      <c r="K74" s="7"/>
      <c r="N74" s="45"/>
    </row>
    <row r="75" spans="2:14" ht="15" customHeight="1">
      <c r="B75" s="5"/>
      <c r="C75" s="17"/>
      <c r="D75" s="28" t="s">
        <v>51</v>
      </c>
      <c r="E75" s="26"/>
      <c r="F75" s="6"/>
      <c r="G75" s="6"/>
      <c r="H75" s="6"/>
      <c r="I75" s="6"/>
      <c r="J75" s="78"/>
      <c r="K75" s="74" t="str">
        <f>IF(Sol!$D$5="OFF","",IF(J75="","  ",IF(AND(J75&lt;&gt;"",J75&lt;&gt;Sol!J75),"*"," ")))</f>
        <v>  </v>
      </c>
      <c r="N75" s="45"/>
    </row>
    <row r="76" spans="2:14" ht="15" customHeight="1" thickBot="1">
      <c r="B76" s="5"/>
      <c r="C76" s="23" t="s">
        <v>14</v>
      </c>
      <c r="D76" s="28"/>
      <c r="E76" s="26"/>
      <c r="F76" s="6"/>
      <c r="G76" s="6"/>
      <c r="H76" s="6"/>
      <c r="I76" s="6"/>
      <c r="J76" s="80"/>
      <c r="K76" s="74" t="str">
        <f>IF(Sol!$D$5="OFF","",IF(J76="","  ",IF(AND(J76&lt;&gt;"",J76&lt;&gt;Sol!J76),"*"," ")))</f>
        <v>  </v>
      </c>
      <c r="N76" s="45"/>
    </row>
    <row r="77" spans="2:11" ht="13.5" thickTop="1">
      <c r="B77" s="5"/>
      <c r="C77" s="17"/>
      <c r="D77" s="28"/>
      <c r="E77" s="26"/>
      <c r="F77" s="6"/>
      <c r="G77" s="6"/>
      <c r="H77" s="6"/>
      <c r="I77" s="6"/>
      <c r="J77" s="22"/>
      <c r="K77" s="7"/>
    </row>
    <row r="78" spans="2:11" ht="12.75">
      <c r="B78" s="5"/>
      <c r="C78" s="125" t="s">
        <v>10</v>
      </c>
      <c r="D78" s="125"/>
      <c r="E78" s="125"/>
      <c r="F78" s="125"/>
      <c r="G78" s="125"/>
      <c r="H78" s="125"/>
      <c r="I78" s="125"/>
      <c r="J78" s="125"/>
      <c r="K78" s="7"/>
    </row>
    <row r="79" spans="2:11" ht="15" customHeight="1">
      <c r="B79" s="5"/>
      <c r="C79" s="23" t="s">
        <v>24</v>
      </c>
      <c r="D79" s="23"/>
      <c r="E79" s="23"/>
      <c r="F79" s="6"/>
      <c r="G79" s="6"/>
      <c r="H79" s="6"/>
      <c r="I79" s="6"/>
      <c r="J79" s="6"/>
      <c r="K79" s="7"/>
    </row>
    <row r="80" spans="2:11" ht="15" customHeight="1">
      <c r="B80" s="5"/>
      <c r="C80" s="135"/>
      <c r="D80" s="136"/>
      <c r="E80" s="73" t="str">
        <f>IF(Sol!$D$5="OFF","",IF(C80="","  ",IF(AND(C80&lt;&gt;"",C80&lt;&gt;Sol!C80),"*"," ")))</f>
        <v>  </v>
      </c>
      <c r="F80" s="6"/>
      <c r="G80" s="6"/>
      <c r="H80" s="10"/>
      <c r="I80" s="73" t="str">
        <f>IF(Sol!$D$5="OFF","",IF(H80="","  ",IF(AND(H80&lt;&gt;"",H80&lt;&gt;Sol!H80),"*"," ")))</f>
        <v>  </v>
      </c>
      <c r="J80" s="6"/>
      <c r="K80" s="7"/>
    </row>
    <row r="81" spans="2:11" ht="15" customHeight="1">
      <c r="B81" s="5"/>
      <c r="C81" s="135"/>
      <c r="D81" s="136"/>
      <c r="E81" s="73" t="str">
        <f>IF(Sol!$D$5="OFF","",IF(C81="","  ",IF(AND(C81&lt;&gt;"",C81&lt;&gt;Sol!C81),"*"," ")))</f>
        <v>  </v>
      </c>
      <c r="F81" s="6"/>
      <c r="G81" s="6"/>
      <c r="H81" s="43"/>
      <c r="I81" s="73" t="str">
        <f>IF(Sol!$D$5="OFF","",IF(H81="","  ",IF(AND(H81&lt;&gt;"",H81&lt;&gt;Sol!H81),"*"," ")))</f>
        <v>  </v>
      </c>
      <c r="J81" s="6"/>
      <c r="K81" s="7"/>
    </row>
    <row r="82" spans="2:11" ht="15" customHeight="1">
      <c r="B82" s="5"/>
      <c r="C82" s="135"/>
      <c r="D82" s="136"/>
      <c r="E82" s="73" t="str">
        <f>IF(Sol!$D$5="OFF","",IF(C82="","  ",IF(AND(C82&lt;&gt;"",C82&lt;&gt;Sol!C82),"*"," ")))</f>
        <v>  </v>
      </c>
      <c r="F82" s="6"/>
      <c r="G82" s="6"/>
      <c r="H82" s="78"/>
      <c r="I82" s="73" t="str">
        <f>IF(Sol!$D$5="OFF","",IF(H82="","  ",IF(AND(H82&lt;&gt;"",H82&lt;&gt;Sol!H82),"*"," ")))</f>
        <v>  </v>
      </c>
      <c r="J82" s="6"/>
      <c r="K82" s="7"/>
    </row>
    <row r="83" spans="2:11" ht="15" customHeight="1">
      <c r="B83" s="5"/>
      <c r="C83" s="137" t="s">
        <v>52</v>
      </c>
      <c r="D83" s="138"/>
      <c r="E83" s="26"/>
      <c r="F83" s="6"/>
      <c r="G83" s="6"/>
      <c r="H83" s="6"/>
      <c r="I83" s="6"/>
      <c r="J83" s="10"/>
      <c r="K83" s="74" t="str">
        <f>IF(Sol!$D$5="OFF","",IF(J83="","  ",IF(AND(J83&lt;&gt;"",J83&lt;&gt;Sol!J83),"*"," ")))</f>
        <v>  </v>
      </c>
    </row>
    <row r="84" spans="2:11" ht="15" customHeight="1">
      <c r="B84" s="5"/>
      <c r="C84" s="29" t="s">
        <v>26</v>
      </c>
      <c r="D84" s="28"/>
      <c r="E84" s="26"/>
      <c r="F84" s="6"/>
      <c r="G84" s="6"/>
      <c r="H84" s="6"/>
      <c r="I84" s="6"/>
      <c r="J84" s="22"/>
      <c r="K84" s="7"/>
    </row>
    <row r="85" spans="2:11" ht="15" customHeight="1">
      <c r="B85" s="5"/>
      <c r="C85" s="135"/>
      <c r="D85" s="136"/>
      <c r="E85" s="73" t="str">
        <f>IF(Sol!$D$5="OFF","",IF(C85="","  ",IF(AND(C85&lt;&gt;"",C85&lt;&gt;Sol!C85),"*"," ")))</f>
        <v>  </v>
      </c>
      <c r="F85" s="6"/>
      <c r="G85" s="6"/>
      <c r="H85" s="6"/>
      <c r="I85" s="6"/>
      <c r="J85" s="78"/>
      <c r="K85" s="74" t="str">
        <f>IF(Sol!$D$5="OFF","",IF(J85="","  ",IF(AND(J85&lt;&gt;"",J85&lt;&gt;Sol!J85),"*"," ")))</f>
        <v>  </v>
      </c>
    </row>
    <row r="86" spans="2:11" ht="15" customHeight="1">
      <c r="B86" s="5"/>
      <c r="C86" s="23" t="s">
        <v>27</v>
      </c>
      <c r="D86" s="28"/>
      <c r="E86" s="26"/>
      <c r="F86" s="6"/>
      <c r="G86" s="6"/>
      <c r="H86" s="6"/>
      <c r="I86" s="6"/>
      <c r="J86" s="38"/>
      <c r="K86" s="74" t="str">
        <f>IF(Sol!$D$5="OFF","",IF(J86="","  ",IF(AND(J86&lt;&gt;"",J86&lt;&gt;Sol!J86),"*"," ")))</f>
        <v>  </v>
      </c>
    </row>
    <row r="87" spans="2:11" ht="12.75">
      <c r="B87" s="5"/>
      <c r="C87" s="17"/>
      <c r="D87" s="28"/>
      <c r="E87" s="26"/>
      <c r="F87" s="6"/>
      <c r="G87" s="6"/>
      <c r="H87" s="6"/>
      <c r="I87" s="6"/>
      <c r="J87" s="22"/>
      <c r="K87" s="7"/>
    </row>
    <row r="88" spans="2:11" ht="12.75">
      <c r="B88" s="5"/>
      <c r="C88" s="125" t="s">
        <v>96</v>
      </c>
      <c r="D88" s="125"/>
      <c r="E88" s="125"/>
      <c r="F88" s="125"/>
      <c r="G88" s="125"/>
      <c r="H88" s="125"/>
      <c r="I88" s="125"/>
      <c r="J88" s="125"/>
      <c r="K88" s="7"/>
    </row>
    <row r="89" spans="2:11" ht="12.75">
      <c r="B89" s="5"/>
      <c r="C89" s="29" t="s">
        <v>97</v>
      </c>
      <c r="D89" s="106"/>
      <c r="E89" s="106"/>
      <c r="F89" s="106"/>
      <c r="G89" s="106"/>
      <c r="H89" s="10"/>
      <c r="I89" s="73" t="str">
        <f>IF(Sol!$D$5="OFF","",IF(H89="","  ",IF(AND(H89&lt;&gt;"",H89&lt;&gt;Sol!H89),"*"," ")))</f>
        <v>  </v>
      </c>
      <c r="J89" s="106"/>
      <c r="K89" s="7"/>
    </row>
    <row r="90" spans="2:11" ht="12.75">
      <c r="B90" s="5"/>
      <c r="C90" s="29" t="s">
        <v>98</v>
      </c>
      <c r="D90" s="106"/>
      <c r="E90" s="106"/>
      <c r="F90" s="106"/>
      <c r="G90" s="106"/>
      <c r="H90" s="78"/>
      <c r="I90" s="73" t="str">
        <f>IF(Sol!$D$5="OFF","",IF(H90="","  ",IF(AND(H90&lt;&gt;"",H90&lt;&gt;Sol!H90),"*"," ")))</f>
        <v>  </v>
      </c>
      <c r="J90" s="106"/>
      <c r="K90" s="7"/>
    </row>
    <row r="91" spans="2:11" ht="15" customHeight="1">
      <c r="B91" s="5"/>
      <c r="C91" s="29" t="s">
        <v>99</v>
      </c>
      <c r="D91" s="28"/>
      <c r="E91" s="26"/>
      <c r="F91" s="6"/>
      <c r="G91" s="6"/>
      <c r="H91" s="6"/>
      <c r="I91" s="14">
        <f>IF(OR(H91="",H91=Sol!H91),"","*")</f>
      </c>
      <c r="J91" s="78"/>
      <c r="K91" s="74" t="str">
        <f>IF(Sol!$D$5="OFF","",IF(J91="","  ",IF(AND(J91&lt;&gt;"",J91&lt;&gt;Sol!J91),"*"," ")))</f>
        <v>  </v>
      </c>
    </row>
    <row r="92" spans="2:11" ht="15" customHeight="1" thickBot="1">
      <c r="B92" s="5"/>
      <c r="C92" s="29" t="s">
        <v>101</v>
      </c>
      <c r="D92" s="28"/>
      <c r="E92" s="26"/>
      <c r="F92" s="6"/>
      <c r="G92" s="6"/>
      <c r="H92" s="6"/>
      <c r="I92" s="6"/>
      <c r="J92" s="80"/>
      <c r="K92" s="74" t="str">
        <f>IF(Sol!$D$5="OFF","",IF(J92="","  ",IF(AND(J92&lt;&gt;"",J92&lt;&gt;Sol!J92),"*"," ")))</f>
        <v>  </v>
      </c>
    </row>
    <row r="93" spans="2:11" ht="13.5" thickTop="1">
      <c r="B93" s="30"/>
      <c r="C93" s="31"/>
      <c r="D93" s="32"/>
      <c r="E93" s="33"/>
      <c r="F93" s="34"/>
      <c r="G93" s="34"/>
      <c r="H93" s="34"/>
      <c r="I93" s="34"/>
      <c r="J93" s="35"/>
      <c r="K93" s="36"/>
    </row>
    <row r="95" spans="1:11" ht="12.75">
      <c r="A95" s="3" t="s">
        <v>53</v>
      </c>
      <c r="B95" s="126" t="s">
        <v>83</v>
      </c>
      <c r="C95" s="127"/>
      <c r="D95" s="127"/>
      <c r="E95" s="127"/>
      <c r="F95" s="127"/>
      <c r="G95" s="127"/>
      <c r="H95" s="127"/>
      <c r="I95" s="127"/>
      <c r="J95" s="127"/>
      <c r="K95" s="128"/>
    </row>
    <row r="96" spans="2:11" ht="12.75">
      <c r="B96" s="129"/>
      <c r="C96" s="130"/>
      <c r="D96" s="130"/>
      <c r="E96" s="130"/>
      <c r="F96" s="130"/>
      <c r="G96" s="130"/>
      <c r="H96" s="130"/>
      <c r="I96" s="130"/>
      <c r="J96" s="130"/>
      <c r="K96" s="131"/>
    </row>
    <row r="97" spans="2:11" ht="12.75">
      <c r="B97" s="129"/>
      <c r="C97" s="130"/>
      <c r="D97" s="130"/>
      <c r="E97" s="130"/>
      <c r="F97" s="130"/>
      <c r="G97" s="130"/>
      <c r="H97" s="130"/>
      <c r="I97" s="130"/>
      <c r="J97" s="130"/>
      <c r="K97" s="131"/>
    </row>
    <row r="98" spans="2:11" ht="12.75">
      <c r="B98" s="132"/>
      <c r="C98" s="133"/>
      <c r="D98" s="133"/>
      <c r="E98" s="133"/>
      <c r="F98" s="133"/>
      <c r="G98" s="133"/>
      <c r="H98" s="133"/>
      <c r="I98" s="133"/>
      <c r="J98" s="133"/>
      <c r="K98" s="134"/>
    </row>
    <row r="100" spans="1:11" ht="12.75">
      <c r="A100" s="37" t="s">
        <v>54</v>
      </c>
      <c r="B100" s="126" t="s">
        <v>83</v>
      </c>
      <c r="C100" s="127"/>
      <c r="D100" s="127"/>
      <c r="E100" s="127"/>
      <c r="F100" s="127"/>
      <c r="G100" s="127"/>
      <c r="H100" s="127"/>
      <c r="I100" s="127"/>
      <c r="J100" s="127"/>
      <c r="K100" s="128"/>
    </row>
    <row r="101" spans="2:11" ht="12.75">
      <c r="B101" s="129"/>
      <c r="C101" s="130"/>
      <c r="D101" s="130"/>
      <c r="E101" s="130"/>
      <c r="F101" s="130"/>
      <c r="G101" s="130"/>
      <c r="H101" s="130"/>
      <c r="I101" s="130"/>
      <c r="J101" s="130"/>
      <c r="K101" s="131"/>
    </row>
    <row r="102" spans="2:11" ht="12.75">
      <c r="B102" s="129"/>
      <c r="C102" s="130"/>
      <c r="D102" s="130"/>
      <c r="E102" s="130"/>
      <c r="F102" s="130"/>
      <c r="G102" s="130"/>
      <c r="H102" s="130"/>
      <c r="I102" s="130"/>
      <c r="J102" s="130"/>
      <c r="K102" s="131"/>
    </row>
    <row r="103" spans="2:11" ht="12.75">
      <c r="B103" s="132"/>
      <c r="C103" s="133"/>
      <c r="D103" s="133"/>
      <c r="E103" s="133"/>
      <c r="F103" s="133"/>
      <c r="G103" s="133"/>
      <c r="H103" s="133"/>
      <c r="I103" s="133"/>
      <c r="J103" s="133"/>
      <c r="K103" s="134"/>
    </row>
    <row r="149" ht="12.75">
      <c r="A149" s="3"/>
    </row>
    <row r="199" ht="12.75">
      <c r="A199" s="3"/>
    </row>
  </sheetData>
  <sheetProtection password="EF22" sheet="1" objects="1" scenarios="1"/>
  <mergeCells count="39">
    <mergeCell ref="B58:K58"/>
    <mergeCell ref="B59:K59"/>
    <mergeCell ref="C63:D63"/>
    <mergeCell ref="C61:J61"/>
    <mergeCell ref="B57:K57"/>
    <mergeCell ref="C51:D51"/>
    <mergeCell ref="C52:D52"/>
    <mergeCell ref="C53:D53"/>
    <mergeCell ref="B13:K13"/>
    <mergeCell ref="B14:K14"/>
    <mergeCell ref="B15:K15"/>
    <mergeCell ref="B46:K46"/>
    <mergeCell ref="B47:K47"/>
    <mergeCell ref="B48:K48"/>
    <mergeCell ref="C18:D18"/>
    <mergeCell ref="C42:D42"/>
    <mergeCell ref="C68:D68"/>
    <mergeCell ref="C78:J78"/>
    <mergeCell ref="C80:D80"/>
    <mergeCell ref="C64:D64"/>
    <mergeCell ref="C65:D65"/>
    <mergeCell ref="C66:D66"/>
    <mergeCell ref="C67:D67"/>
    <mergeCell ref="C88:J88"/>
    <mergeCell ref="B95:K98"/>
    <mergeCell ref="B100:K103"/>
    <mergeCell ref="C81:D81"/>
    <mergeCell ref="C82:D82"/>
    <mergeCell ref="C83:D83"/>
    <mergeCell ref="C85:D85"/>
    <mergeCell ref="D4:I4"/>
    <mergeCell ref="D5:I5"/>
    <mergeCell ref="D7:F7"/>
    <mergeCell ref="A10:K10"/>
    <mergeCell ref="A5:C5"/>
    <mergeCell ref="A2:C2"/>
    <mergeCell ref="D2:J2"/>
    <mergeCell ref="A3:C3"/>
    <mergeCell ref="D3:J3"/>
  </mergeCells>
  <dataValidations count="10">
    <dataValidation type="list" allowBlank="1" showInputMessage="1" showErrorMessage="1" sqref="D27:D29 D32:D36 C42:D42 C18:D18 D19:D20">
      <formula1>$N$20:$N$34</formula1>
    </dataValidation>
    <dataValidation type="list" allowBlank="1" showInputMessage="1" showErrorMessage="1" sqref="D37">
      <formula1>$N$23:$N$34</formula1>
    </dataValidation>
    <dataValidation type="list" allowBlank="1" showInputMessage="1" showErrorMessage="1" sqref="C85:D85 C82:D82">
      <formula1>$N$65:$N$71</formula1>
    </dataValidation>
    <dataValidation type="list" allowBlank="1" showInputMessage="1" showErrorMessage="1" prompt="Select accounts from the drop-down list." sqref="D26">
      <formula1>$N$20:$N$34</formula1>
    </dataValidation>
    <dataValidation type="list" allowBlank="1" showInputMessage="1" showErrorMessage="1" sqref="C52:D53">
      <formula1>$N$49:$N$53</formula1>
    </dataValidation>
    <dataValidation type="list" allowBlank="1" showInputMessage="1" showErrorMessage="1" prompt="Select appropriate date from the drop-down list." sqref="B15:K15 B48:K48 B59:K59">
      <formula1>$N$16:$N$17</formula1>
    </dataValidation>
    <dataValidation type="list" allowBlank="1" showInputMessage="1" showErrorMessage="1" prompt="Select label from the drop-down list." sqref="C51:D51">
      <formula1>$N$49:$N$53</formula1>
    </dataValidation>
    <dataValidation type="list" allowBlank="1" showInputMessage="1" showErrorMessage="1" prompt="Select account from the drop-down list." sqref="C63:D63">
      <formula1>$N$59:$N$72</formula1>
    </dataValidation>
    <dataValidation type="list" allowBlank="1" showInputMessage="1" showErrorMessage="1" sqref="C64:D67 D71 D74 C80:D81">
      <formula1>$N$59:$N$72</formula1>
    </dataValidation>
    <dataValidation allowBlank="1" showErrorMessage="1" sqref="H51"/>
  </dataValidations>
  <printOptions/>
  <pageMargins left="0.75" right="0.75" top="1" bottom="1" header="0.5" footer="0.5"/>
  <pageSetup orientation="landscape" scale="86" r:id="rId4"/>
  <ignoredErrors>
    <ignoredError sqref="A91:A304 A13:A88" numberStoredAsText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9"/>
  <sheetViews>
    <sheetView showGridLines="0" zoomScalePageLayoutView="0" workbookViewId="0" topLeftCell="A1">
      <selection activeCell="H18" sqref="H18"/>
    </sheetView>
  </sheetViews>
  <sheetFormatPr defaultColWidth="9.140625" defaultRowHeight="12.75"/>
  <cols>
    <col min="1" max="1" width="4.7109375" style="0" customWidth="1"/>
    <col min="2" max="2" width="2.57421875" style="0" customWidth="1"/>
    <col min="3" max="3" width="8.421875" style="0" customWidth="1"/>
    <col min="4" max="4" width="35.8515625" style="0" customWidth="1"/>
    <col min="5" max="5" width="2.7109375" style="0" customWidth="1"/>
    <col min="6" max="6" width="10.8515625" style="0" customWidth="1"/>
    <col min="7" max="7" width="1.8515625" style="0" customWidth="1"/>
    <col min="8" max="8" width="11.140625" style="0" customWidth="1"/>
    <col min="9" max="9" width="1.8515625" style="0" customWidth="1"/>
    <col min="10" max="10" width="11.8515625" style="0" customWidth="1"/>
    <col min="11" max="11" width="1.8515625" style="0" customWidth="1"/>
    <col min="12" max="12" width="9.7109375" style="0" bestFit="1" customWidth="1"/>
    <col min="13" max="13" width="1.7109375" style="0" customWidth="1"/>
    <col min="14" max="14" width="5.00390625" style="0" hidden="1" customWidth="1"/>
    <col min="15" max="15" width="8.7109375" style="0" bestFit="1" customWidth="1"/>
    <col min="16" max="16" width="1.8515625" style="0" customWidth="1"/>
    <col min="17" max="17" width="9.7109375" style="0" bestFit="1" customWidth="1"/>
    <col min="18" max="18" width="1.8515625" style="0" customWidth="1"/>
  </cols>
  <sheetData>
    <row r="1" spans="1:18" ht="19.5">
      <c r="A1" s="66" t="s">
        <v>88</v>
      </c>
      <c r="B1" s="66"/>
      <c r="C1" s="66"/>
      <c r="D1" s="66"/>
      <c r="E1" s="66"/>
      <c r="F1" s="66"/>
      <c r="G1" s="66"/>
      <c r="H1" s="66"/>
      <c r="I1" s="66"/>
      <c r="J1" s="66"/>
      <c r="K1" s="67"/>
      <c r="L1" s="49"/>
      <c r="M1" s="49"/>
      <c r="N1" s="49"/>
      <c r="O1" s="49"/>
      <c r="P1" s="49"/>
      <c r="Q1" s="1"/>
      <c r="R1" s="1"/>
    </row>
    <row r="2" spans="1:18" ht="15" customHeight="1">
      <c r="A2" s="118" t="s">
        <v>0</v>
      </c>
      <c r="B2" s="156"/>
      <c r="C2" s="157"/>
      <c r="D2" s="158" t="s">
        <v>76</v>
      </c>
      <c r="E2" s="159"/>
      <c r="F2" s="159"/>
      <c r="G2" s="159"/>
      <c r="H2" s="159"/>
      <c r="I2" s="159"/>
      <c r="J2" s="159"/>
      <c r="K2" s="67"/>
      <c r="L2" s="49"/>
      <c r="M2" s="49"/>
      <c r="N2" s="49"/>
      <c r="O2" s="49"/>
      <c r="P2" s="49"/>
      <c r="Q2" s="1"/>
      <c r="R2" s="1"/>
    </row>
    <row r="3" spans="1:16" ht="15" customHeight="1">
      <c r="A3" s="118" t="s">
        <v>1</v>
      </c>
      <c r="B3" s="156"/>
      <c r="C3" s="157"/>
      <c r="D3" s="160"/>
      <c r="E3" s="161"/>
      <c r="F3" s="161"/>
      <c r="G3" s="161"/>
      <c r="H3" s="161"/>
      <c r="I3" s="161"/>
      <c r="J3" s="161"/>
      <c r="K3" s="67"/>
      <c r="L3" s="68"/>
      <c r="M3" s="68"/>
      <c r="N3" s="68"/>
      <c r="O3" s="68"/>
      <c r="P3" s="68"/>
    </row>
    <row r="4" spans="1:16" ht="12.75">
      <c r="A4" s="51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M4" s="68"/>
      <c r="N4" s="68"/>
      <c r="O4" s="68"/>
      <c r="P4" s="68"/>
    </row>
    <row r="5" spans="1:16" ht="15" customHeight="1">
      <c r="A5" s="163" t="s">
        <v>86</v>
      </c>
      <c r="B5" s="117"/>
      <c r="C5" s="117"/>
      <c r="D5" s="162" t="str">
        <f>IF('Pr. 5-1A'!D7=100200,"OFF","ON")</f>
        <v>ON</v>
      </c>
      <c r="E5" s="112"/>
      <c r="F5" s="112"/>
      <c r="G5" s="112"/>
      <c r="H5" s="112"/>
      <c r="I5" s="67"/>
      <c r="J5" s="67"/>
      <c r="K5" s="67"/>
      <c r="L5" s="68"/>
      <c r="M5" s="68"/>
      <c r="N5" s="68"/>
      <c r="O5" s="68"/>
      <c r="P5" s="68"/>
    </row>
    <row r="6" spans="1:16" ht="12.7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8"/>
      <c r="M6" s="68"/>
      <c r="N6" s="68"/>
      <c r="O6" s="68"/>
      <c r="P6" s="68"/>
    </row>
    <row r="7" spans="1:16" ht="15" customHeight="1">
      <c r="A7" s="164" t="s">
        <v>87</v>
      </c>
      <c r="B7" s="117"/>
      <c r="C7" s="117"/>
      <c r="D7" s="111"/>
      <c r="E7" s="112"/>
      <c r="F7" s="112"/>
      <c r="G7" s="67"/>
      <c r="H7" s="67"/>
      <c r="I7" s="67"/>
      <c r="J7" s="67"/>
      <c r="K7" s="67"/>
      <c r="L7" s="68"/>
      <c r="M7" s="68"/>
      <c r="N7" s="68"/>
      <c r="O7" s="68"/>
      <c r="P7" s="68"/>
    </row>
    <row r="8" spans="1:16" ht="15">
      <c r="A8" s="69" t="s">
        <v>62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</row>
    <row r="9" spans="1:16" ht="15" customHeight="1">
      <c r="A9" s="71" t="s">
        <v>63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</row>
    <row r="10" spans="1:16" ht="15" customHeight="1">
      <c r="A10" s="170" t="s">
        <v>64</v>
      </c>
      <c r="B10" s="171"/>
      <c r="C10" s="171"/>
      <c r="D10" s="171"/>
      <c r="E10" s="171"/>
      <c r="F10" s="171"/>
      <c r="G10" s="171"/>
      <c r="H10" s="171"/>
      <c r="I10" s="112"/>
      <c r="J10" s="112"/>
      <c r="K10" s="112"/>
      <c r="L10" s="83"/>
      <c r="M10" s="83"/>
      <c r="N10" s="83"/>
      <c r="O10" s="83"/>
      <c r="P10" s="83"/>
    </row>
    <row r="11" spans="1:16" ht="15" customHeight="1">
      <c r="A11" s="172" t="s">
        <v>81</v>
      </c>
      <c r="B11" s="173"/>
      <c r="C11" s="173"/>
      <c r="D11" s="173"/>
      <c r="E11" s="173"/>
      <c r="F11" s="173"/>
      <c r="G11" s="173"/>
      <c r="H11" s="173"/>
      <c r="I11" s="112"/>
      <c r="J11" s="112"/>
      <c r="K11" s="112"/>
      <c r="L11" s="68"/>
      <c r="M11" s="68"/>
      <c r="N11" s="68"/>
      <c r="O11" s="68"/>
      <c r="P11" s="68"/>
    </row>
    <row r="12" spans="1:16" ht="15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1:16" ht="18" customHeight="1">
      <c r="A13" s="84" t="s">
        <v>2</v>
      </c>
      <c r="B13" s="174" t="s">
        <v>77</v>
      </c>
      <c r="C13" s="175"/>
      <c r="D13" s="175"/>
      <c r="E13" s="175"/>
      <c r="F13" s="175"/>
      <c r="G13" s="175"/>
      <c r="H13" s="175"/>
      <c r="I13" s="175"/>
      <c r="J13" s="175"/>
      <c r="K13" s="176"/>
      <c r="L13" s="4"/>
      <c r="M13" s="4"/>
      <c r="N13" s="4"/>
      <c r="O13" s="67"/>
      <c r="P13" s="67"/>
    </row>
    <row r="14" spans="1:16" ht="15" customHeight="1">
      <c r="A14" s="67"/>
      <c r="B14" s="148" t="s">
        <v>3</v>
      </c>
      <c r="C14" s="149"/>
      <c r="D14" s="149"/>
      <c r="E14" s="149"/>
      <c r="F14" s="149"/>
      <c r="G14" s="149"/>
      <c r="H14" s="149"/>
      <c r="I14" s="149"/>
      <c r="J14" s="149"/>
      <c r="K14" s="150"/>
      <c r="L14" s="4"/>
      <c r="M14" s="4"/>
      <c r="N14" s="4"/>
      <c r="O14" s="67"/>
      <c r="P14" s="67"/>
    </row>
    <row r="15" spans="1:16" ht="15" customHeight="1">
      <c r="A15" s="67"/>
      <c r="B15" s="165" t="s">
        <v>78</v>
      </c>
      <c r="C15" s="166"/>
      <c r="D15" s="166"/>
      <c r="E15" s="166"/>
      <c r="F15" s="166"/>
      <c r="G15" s="166"/>
      <c r="H15" s="166"/>
      <c r="I15" s="166"/>
      <c r="J15" s="166"/>
      <c r="K15" s="167"/>
      <c r="L15" s="47">
        <f>IF(OR(B15="",B15=Sol!B15),"","*")</f>
      </c>
      <c r="M15" s="4"/>
      <c r="N15" s="4"/>
      <c r="O15" s="67"/>
      <c r="P15" s="67"/>
    </row>
    <row r="16" spans="1:16" ht="12.75">
      <c r="A16" s="67"/>
      <c r="B16" s="5"/>
      <c r="C16" s="6"/>
      <c r="D16" s="6"/>
      <c r="E16" s="6"/>
      <c r="F16" s="6"/>
      <c r="G16" s="6"/>
      <c r="H16" s="6"/>
      <c r="I16" s="6"/>
      <c r="J16" s="6"/>
      <c r="K16" s="7"/>
      <c r="L16" s="4"/>
      <c r="M16" s="4"/>
      <c r="N16" s="45" t="s">
        <v>78</v>
      </c>
      <c r="O16" s="67"/>
      <c r="P16" s="67"/>
    </row>
    <row r="17" spans="1:16" ht="12.75">
      <c r="A17" s="67"/>
      <c r="B17" s="5"/>
      <c r="C17" s="23" t="s">
        <v>29</v>
      </c>
      <c r="D17" s="23"/>
      <c r="E17" s="23"/>
      <c r="F17" s="6"/>
      <c r="G17" s="6"/>
      <c r="H17" s="6"/>
      <c r="I17" s="6"/>
      <c r="J17" s="6"/>
      <c r="K17" s="7"/>
      <c r="L17" s="4"/>
      <c r="M17" s="4"/>
      <c r="N17" s="46" t="s">
        <v>79</v>
      </c>
      <c r="O17" s="67"/>
      <c r="P17" s="67"/>
    </row>
    <row r="18" spans="1:16" ht="15" customHeight="1">
      <c r="A18" s="67"/>
      <c r="B18" s="5"/>
      <c r="C18" s="168" t="s">
        <v>28</v>
      </c>
      <c r="D18" s="169"/>
      <c r="E18" s="14">
        <f>IF(OR(C18="",C18=Sol!C18),"","*")</f>
      </c>
      <c r="F18" s="6"/>
      <c r="G18" s="6"/>
      <c r="H18" s="85">
        <v>6155000</v>
      </c>
      <c r="I18" s="14">
        <f>IF(OR(H18="",H18=Sol!H18),"","*")</f>
      </c>
      <c r="J18" s="6"/>
      <c r="K18" s="7"/>
      <c r="L18" s="4"/>
      <c r="M18" s="4"/>
      <c r="N18" s="4"/>
      <c r="O18" s="67"/>
      <c r="P18" s="67"/>
    </row>
    <row r="19" spans="1:16" ht="15" customHeight="1">
      <c r="A19" s="67"/>
      <c r="B19" s="5"/>
      <c r="C19" s="26" t="s">
        <v>30</v>
      </c>
      <c r="D19" s="86" t="s">
        <v>31</v>
      </c>
      <c r="E19" s="14">
        <f>IF(OR(D19="",D19=Sol!D19),"","*")</f>
      </c>
      <c r="F19" s="85">
        <v>70000</v>
      </c>
      <c r="G19" s="14">
        <f>IF(OR(F19="",F19=Sol!F19),"","*")</f>
      </c>
      <c r="H19" s="6"/>
      <c r="I19" s="6"/>
      <c r="J19" s="6"/>
      <c r="K19" s="7"/>
      <c r="L19" s="4"/>
      <c r="M19" s="4"/>
      <c r="N19" s="4"/>
      <c r="O19" s="67"/>
      <c r="P19" s="67"/>
    </row>
    <row r="20" spans="1:16" ht="15" customHeight="1">
      <c r="A20" s="67"/>
      <c r="B20" s="5"/>
      <c r="C20" s="23"/>
      <c r="D20" s="86" t="s">
        <v>32</v>
      </c>
      <c r="E20" s="14">
        <f>IF(OR(D20="",D20=Sol!D20),"","*")</f>
      </c>
      <c r="F20" s="87">
        <v>55000</v>
      </c>
      <c r="G20" s="14">
        <f>IF(OR(F20="",F20=Sol!F20),"","*")</f>
      </c>
      <c r="H20" s="88">
        <v>125000</v>
      </c>
      <c r="I20" s="14">
        <f>IF(OR(H20="",(ABS(H20))=Sol!H20),"","*")</f>
      </c>
      <c r="J20" s="6"/>
      <c r="K20" s="7"/>
      <c r="L20" s="4"/>
      <c r="M20" s="4"/>
      <c r="N20" s="45" t="s">
        <v>36</v>
      </c>
      <c r="O20" s="67"/>
      <c r="P20" s="67"/>
    </row>
    <row r="21" spans="1:16" ht="15" customHeight="1">
      <c r="A21" s="67"/>
      <c r="B21" s="5"/>
      <c r="C21" s="17" t="s">
        <v>15</v>
      </c>
      <c r="D21" s="23"/>
      <c r="E21" s="23"/>
      <c r="F21" s="6"/>
      <c r="G21" s="6"/>
      <c r="H21" s="6"/>
      <c r="I21" s="6"/>
      <c r="J21" s="85">
        <v>6030000</v>
      </c>
      <c r="K21" s="11">
        <f>IF(OR(J21="",J21=Sol!J21),"","*")</f>
      </c>
      <c r="L21" s="4"/>
      <c r="M21" s="4"/>
      <c r="N21" s="45" t="s">
        <v>16</v>
      </c>
      <c r="O21" s="67"/>
      <c r="P21" s="67"/>
    </row>
    <row r="22" spans="1:16" ht="15" customHeight="1">
      <c r="A22" s="67"/>
      <c r="B22" s="5"/>
      <c r="C22" s="23" t="s">
        <v>16</v>
      </c>
      <c r="D22" s="23"/>
      <c r="E22" s="23"/>
      <c r="F22" s="6"/>
      <c r="G22" s="6"/>
      <c r="H22" s="6"/>
      <c r="I22" s="6"/>
      <c r="J22" s="88">
        <v>3600000</v>
      </c>
      <c r="K22" s="11">
        <f>IF(OR(J22="",(ABS(J22))=Sol!J22),"","*")</f>
      </c>
      <c r="L22" s="4"/>
      <c r="M22" s="4"/>
      <c r="N22" s="45" t="s">
        <v>57</v>
      </c>
      <c r="O22" s="67"/>
      <c r="P22" s="67"/>
    </row>
    <row r="23" spans="1:16" ht="15" customHeight="1">
      <c r="A23" s="67"/>
      <c r="B23" s="5"/>
      <c r="C23" s="23" t="s">
        <v>33</v>
      </c>
      <c r="D23" s="23"/>
      <c r="E23" s="23"/>
      <c r="F23" s="6"/>
      <c r="G23" s="6"/>
      <c r="H23" s="6"/>
      <c r="I23" s="6"/>
      <c r="J23" s="89">
        <f>J21-J22</f>
        <v>2430000</v>
      </c>
      <c r="K23" s="11">
        <f>IF(OR(J23="",J23=Sol!J23),"","*")</f>
      </c>
      <c r="L23" s="4"/>
      <c r="M23" s="4"/>
      <c r="N23" s="45" t="s">
        <v>56</v>
      </c>
      <c r="O23" s="67"/>
      <c r="P23" s="67"/>
    </row>
    <row r="24" spans="1:17" ht="15" customHeight="1">
      <c r="A24" s="67"/>
      <c r="B24" s="5"/>
      <c r="C24" s="23" t="s">
        <v>61</v>
      </c>
      <c r="D24" s="23"/>
      <c r="E24" s="23"/>
      <c r="F24" s="6"/>
      <c r="G24" s="6"/>
      <c r="H24" s="6"/>
      <c r="I24" s="6"/>
      <c r="J24" s="6"/>
      <c r="K24" s="7"/>
      <c r="L24" s="4"/>
      <c r="M24" s="4"/>
      <c r="N24" s="45" t="s">
        <v>42</v>
      </c>
      <c r="O24" s="67"/>
      <c r="P24" s="67"/>
      <c r="Q24" s="39"/>
    </row>
    <row r="25" spans="1:16" ht="15" customHeight="1">
      <c r="A25" s="67"/>
      <c r="B25" s="90"/>
      <c r="C25" s="26" t="s">
        <v>34</v>
      </c>
      <c r="D25" s="26"/>
      <c r="E25" s="26"/>
      <c r="F25" s="91"/>
      <c r="G25" s="91"/>
      <c r="H25" s="91"/>
      <c r="I25" s="91"/>
      <c r="J25" s="22"/>
      <c r="K25" s="11"/>
      <c r="L25" s="12"/>
      <c r="M25" s="12"/>
      <c r="N25" s="45" t="s">
        <v>17</v>
      </c>
      <c r="O25" s="21"/>
      <c r="P25" s="67"/>
    </row>
    <row r="26" spans="1:16" ht="15" customHeight="1">
      <c r="A26" s="67"/>
      <c r="B26" s="90"/>
      <c r="C26" s="26"/>
      <c r="D26" s="92" t="s">
        <v>35</v>
      </c>
      <c r="E26" s="14">
        <f>IF(OR(D26="",D26=Sol!D26),"","*")</f>
      </c>
      <c r="F26" s="85">
        <v>925000</v>
      </c>
      <c r="G26" s="14">
        <f>IF(OR(F26="",F26=Sol!F26),"","*")</f>
      </c>
      <c r="H26" s="91"/>
      <c r="I26" s="91"/>
      <c r="J26" s="22"/>
      <c r="K26" s="11"/>
      <c r="L26" s="12"/>
      <c r="M26" s="12"/>
      <c r="N26" s="45" t="s">
        <v>44</v>
      </c>
      <c r="O26" s="67"/>
      <c r="P26" s="67"/>
    </row>
    <row r="27" spans="1:16" ht="15" customHeight="1">
      <c r="A27" s="67"/>
      <c r="B27" s="90"/>
      <c r="C27" s="26"/>
      <c r="D27" s="92" t="s">
        <v>36</v>
      </c>
      <c r="E27" s="14">
        <f>IF(OR(D27="",D27=Sol!D27),"","*")</f>
      </c>
      <c r="F27" s="93">
        <v>150000</v>
      </c>
      <c r="G27" s="14">
        <f>IF(OR(F27="",F27=Sol!F27),"","*")</f>
      </c>
      <c r="H27" s="91"/>
      <c r="I27" s="91"/>
      <c r="J27" s="22"/>
      <c r="K27" s="11"/>
      <c r="L27" s="12"/>
      <c r="M27" s="12"/>
      <c r="N27" s="45" t="s">
        <v>37</v>
      </c>
      <c r="O27" s="21"/>
      <c r="P27" s="67"/>
    </row>
    <row r="28" spans="1:16" ht="15" customHeight="1">
      <c r="A28" s="67"/>
      <c r="B28" s="90"/>
      <c r="C28" s="26"/>
      <c r="D28" s="92" t="s">
        <v>56</v>
      </c>
      <c r="E28" s="14">
        <f>IF(OR(D28="",D28=Sol!D28),"","*")</f>
      </c>
      <c r="F28" s="93">
        <v>35000</v>
      </c>
      <c r="G28" s="14">
        <f>IF(OR(F28="",F28=Sol!F28),"","*")</f>
      </c>
      <c r="H28" s="91"/>
      <c r="I28" s="91"/>
      <c r="J28" s="22"/>
      <c r="K28" s="11"/>
      <c r="L28" s="12"/>
      <c r="M28" s="12"/>
      <c r="N28" s="45" t="s">
        <v>40</v>
      </c>
      <c r="O28" s="21"/>
      <c r="P28" s="67"/>
    </row>
    <row r="29" spans="1:16" ht="15" customHeight="1">
      <c r="A29" s="67"/>
      <c r="B29" s="90"/>
      <c r="C29" s="26"/>
      <c r="D29" s="92" t="s">
        <v>37</v>
      </c>
      <c r="E29" s="14">
        <f>IF(OR(D29="",D29=Sol!D29),"","*")</f>
      </c>
      <c r="F29" s="87">
        <v>40000</v>
      </c>
      <c r="G29" s="14">
        <f>IF(OR(F29="",F29=Sol!F29),"","*")</f>
      </c>
      <c r="H29" s="91"/>
      <c r="I29" s="91"/>
      <c r="J29" s="22"/>
      <c r="K29" s="11"/>
      <c r="L29" s="12"/>
      <c r="M29" s="12"/>
      <c r="N29" s="45" t="s">
        <v>43</v>
      </c>
      <c r="O29" s="21"/>
      <c r="P29" s="67"/>
    </row>
    <row r="30" spans="1:16" ht="15" customHeight="1">
      <c r="A30" s="67"/>
      <c r="B30" s="90"/>
      <c r="C30" s="26"/>
      <c r="D30" s="17" t="s">
        <v>38</v>
      </c>
      <c r="E30" s="26"/>
      <c r="F30" s="91"/>
      <c r="G30" s="91"/>
      <c r="H30" s="85">
        <f>SUM(F26:F29)</f>
        <v>1150000</v>
      </c>
      <c r="I30" s="14">
        <f>IF(OR(H30="",H30=Sol!H30),"","*")</f>
      </c>
      <c r="J30" s="22"/>
      <c r="K30" s="11"/>
      <c r="L30" s="12"/>
      <c r="M30" s="12"/>
      <c r="N30" s="45" t="s">
        <v>41</v>
      </c>
      <c r="O30" s="21"/>
      <c r="P30" s="67"/>
    </row>
    <row r="31" spans="1:16" ht="15" customHeight="1">
      <c r="A31" s="67"/>
      <c r="B31" s="90"/>
      <c r="C31" s="26" t="s">
        <v>39</v>
      </c>
      <c r="D31" s="26"/>
      <c r="E31" s="26"/>
      <c r="F31" s="91"/>
      <c r="G31" s="91"/>
      <c r="H31" s="91"/>
      <c r="I31" s="91"/>
      <c r="J31" s="22"/>
      <c r="K31" s="11"/>
      <c r="L31" s="12"/>
      <c r="M31" s="12"/>
      <c r="N31" s="45" t="s">
        <v>28</v>
      </c>
      <c r="O31" s="21"/>
      <c r="P31" s="67"/>
    </row>
    <row r="32" spans="1:16" ht="15" customHeight="1">
      <c r="A32" s="67"/>
      <c r="B32" s="90"/>
      <c r="C32" s="26"/>
      <c r="D32" s="92" t="s">
        <v>40</v>
      </c>
      <c r="E32" s="14">
        <f>IF(OR(D32="",D32=Sol!D32),"","*")</f>
      </c>
      <c r="F32" s="85">
        <v>315000</v>
      </c>
      <c r="G32" s="14">
        <f>IF(OR(F32="",F32=Sol!F32),"","*")</f>
      </c>
      <c r="H32" s="91"/>
      <c r="I32" s="91"/>
      <c r="J32" s="22"/>
      <c r="K32" s="11"/>
      <c r="L32" s="12"/>
      <c r="M32" s="12"/>
      <c r="N32" s="45" t="s">
        <v>32</v>
      </c>
      <c r="O32" s="21"/>
      <c r="P32" s="67"/>
    </row>
    <row r="33" spans="1:16" ht="15" customHeight="1">
      <c r="A33" s="67"/>
      <c r="B33" s="90"/>
      <c r="C33" s="26"/>
      <c r="D33" s="92" t="s">
        <v>41</v>
      </c>
      <c r="E33" s="14">
        <f>IF(OR(D33="",D33=Sol!D33),"","*")</f>
      </c>
      <c r="F33" s="93">
        <v>115000</v>
      </c>
      <c r="G33" s="14">
        <f>IF(OR(F33="",F33=Sol!F33),"","*")</f>
      </c>
      <c r="H33" s="91"/>
      <c r="I33" s="91"/>
      <c r="J33" s="22"/>
      <c r="K33" s="11"/>
      <c r="L33" s="12"/>
      <c r="M33" s="12"/>
      <c r="N33" s="45" t="s">
        <v>35</v>
      </c>
      <c r="O33" s="21"/>
      <c r="P33" s="67"/>
    </row>
    <row r="34" spans="1:16" ht="15" customHeight="1">
      <c r="A34" s="67"/>
      <c r="B34" s="90"/>
      <c r="C34" s="26"/>
      <c r="D34" s="92" t="s">
        <v>57</v>
      </c>
      <c r="E34" s="14">
        <f>IF(OR(D34="",D34=Sol!D34),"","*")</f>
      </c>
      <c r="F34" s="93">
        <v>22000</v>
      </c>
      <c r="G34" s="14">
        <f>IF(OR(F34="",F34=Sol!F34),"","*")</f>
      </c>
      <c r="H34" s="91"/>
      <c r="I34" s="91"/>
      <c r="J34" s="22"/>
      <c r="K34" s="11"/>
      <c r="L34" s="12"/>
      <c r="M34" s="12"/>
      <c r="N34" s="45" t="s">
        <v>31</v>
      </c>
      <c r="O34" s="21"/>
      <c r="P34" s="67"/>
    </row>
    <row r="35" spans="1:16" ht="15" customHeight="1">
      <c r="A35" s="67"/>
      <c r="B35" s="90"/>
      <c r="C35" s="26"/>
      <c r="D35" s="92" t="s">
        <v>42</v>
      </c>
      <c r="E35" s="14">
        <f>IF(OR(D35="",D35=Sol!D35),"","*")</f>
      </c>
      <c r="F35" s="93">
        <v>18000</v>
      </c>
      <c r="G35" s="14">
        <f>IF(OR(F35="",F35=Sol!F35),"","*")</f>
      </c>
      <c r="H35" s="91"/>
      <c r="I35" s="91"/>
      <c r="J35" s="22"/>
      <c r="K35" s="11"/>
      <c r="L35" s="12"/>
      <c r="M35" s="12"/>
      <c r="N35" s="12"/>
      <c r="O35" s="21"/>
      <c r="P35" s="67"/>
    </row>
    <row r="36" spans="1:16" ht="15" customHeight="1">
      <c r="A36" s="67"/>
      <c r="B36" s="90"/>
      <c r="C36" s="26"/>
      <c r="D36" s="92" t="s">
        <v>43</v>
      </c>
      <c r="E36" s="14">
        <f>IF(OR(D36="",D36=Sol!D36),"","*")</f>
      </c>
      <c r="F36" s="93">
        <v>9000</v>
      </c>
      <c r="G36" s="14">
        <f>IF(OR(F36="",F36=Sol!F36),"","*")</f>
      </c>
      <c r="H36" s="91"/>
      <c r="I36" s="91"/>
      <c r="J36" s="22"/>
      <c r="K36" s="11"/>
      <c r="L36" s="12"/>
      <c r="M36" s="12"/>
      <c r="N36" s="12"/>
      <c r="O36" s="21"/>
      <c r="P36" s="67"/>
    </row>
    <row r="37" spans="1:16" ht="15" customHeight="1">
      <c r="A37" s="67"/>
      <c r="B37" s="90"/>
      <c r="C37" s="26"/>
      <c r="D37" s="92" t="s">
        <v>44</v>
      </c>
      <c r="E37" s="14">
        <f>IF(OR(D37="",D37=Sol!D37),"","*")</f>
      </c>
      <c r="F37" s="87">
        <v>11000</v>
      </c>
      <c r="G37" s="14">
        <f>IF(OR(F37="",F37=Sol!F37),"","*")</f>
      </c>
      <c r="H37" s="91"/>
      <c r="I37" s="91"/>
      <c r="J37" s="22"/>
      <c r="K37" s="11"/>
      <c r="L37" s="12"/>
      <c r="M37" s="12"/>
      <c r="N37" s="12"/>
      <c r="O37" s="21"/>
      <c r="P37" s="67"/>
    </row>
    <row r="38" spans="1:16" ht="15" customHeight="1">
      <c r="A38" s="67"/>
      <c r="B38" s="90"/>
      <c r="C38" s="26"/>
      <c r="D38" s="17" t="s">
        <v>45</v>
      </c>
      <c r="E38" s="26"/>
      <c r="F38" s="91"/>
      <c r="G38" s="91"/>
      <c r="H38" s="87">
        <v>490000</v>
      </c>
      <c r="I38" s="14">
        <f>IF(OR(H38="",H38=Sol!H38),"","*")</f>
      </c>
      <c r="J38" s="22"/>
      <c r="K38" s="11"/>
      <c r="L38" s="12"/>
      <c r="M38" s="12"/>
      <c r="N38" s="12"/>
      <c r="O38" s="21"/>
      <c r="P38" s="67"/>
    </row>
    <row r="39" spans="1:16" ht="15" customHeight="1">
      <c r="A39" s="67"/>
      <c r="B39" s="90"/>
      <c r="C39" s="26" t="s">
        <v>58</v>
      </c>
      <c r="D39" s="23"/>
      <c r="E39" s="26"/>
      <c r="F39" s="91"/>
      <c r="G39" s="91"/>
      <c r="H39" s="91"/>
      <c r="I39" s="91"/>
      <c r="J39" s="87">
        <f>H30+H38</f>
        <v>1640000</v>
      </c>
      <c r="K39" s="11">
        <f>IF(OR(J39="",(ABS(J39))=Sol!J39),"","*")</f>
      </c>
      <c r="L39" s="12"/>
      <c r="M39" s="12"/>
      <c r="N39" s="12"/>
      <c r="O39" s="21"/>
      <c r="P39" s="67"/>
    </row>
    <row r="40" spans="1:16" ht="15" customHeight="1">
      <c r="A40" s="67"/>
      <c r="B40" s="90"/>
      <c r="C40" s="23" t="s">
        <v>46</v>
      </c>
      <c r="D40" s="26"/>
      <c r="E40" s="26"/>
      <c r="F40" s="91"/>
      <c r="G40" s="91"/>
      <c r="H40" s="91"/>
      <c r="I40" s="91"/>
      <c r="J40" s="89">
        <f>J23-J39</f>
        <v>790000</v>
      </c>
      <c r="K40" s="11">
        <f>IF(OR(J40="",J40=Sol!J40),"","*")</f>
      </c>
      <c r="L40" s="12"/>
      <c r="M40" s="12"/>
      <c r="N40" s="12"/>
      <c r="O40" s="21"/>
      <c r="P40" s="67"/>
    </row>
    <row r="41" spans="1:16" ht="15" customHeight="1">
      <c r="A41" s="67"/>
      <c r="B41" s="90"/>
      <c r="C41" s="23" t="s">
        <v>47</v>
      </c>
      <c r="D41" s="26"/>
      <c r="E41" s="26"/>
      <c r="F41" s="91"/>
      <c r="G41" s="91"/>
      <c r="H41" s="91"/>
      <c r="I41" s="91"/>
      <c r="J41" s="22"/>
      <c r="K41" s="11"/>
      <c r="L41" s="12"/>
      <c r="M41" s="12"/>
      <c r="N41" s="12"/>
      <c r="O41" s="21"/>
      <c r="P41" s="67"/>
    </row>
    <row r="42" spans="1:16" ht="15" customHeight="1">
      <c r="A42" s="67"/>
      <c r="B42" s="90"/>
      <c r="C42" s="168" t="s">
        <v>17</v>
      </c>
      <c r="D42" s="169"/>
      <c r="E42" s="14">
        <f>IF(OR(C42="",C42=Sol!C42),"","*")</f>
      </c>
      <c r="F42" s="91"/>
      <c r="G42" s="91"/>
      <c r="H42" s="91"/>
      <c r="I42" s="91"/>
      <c r="J42" s="87">
        <v>15000</v>
      </c>
      <c r="K42" s="11">
        <f>IF(OR(J42="",(ABS(J42))=Sol!J42),"","*")</f>
      </c>
      <c r="L42" s="12"/>
      <c r="M42" s="12"/>
      <c r="N42" s="12"/>
      <c r="O42" s="21"/>
      <c r="P42" s="67"/>
    </row>
    <row r="43" spans="1:16" ht="15" customHeight="1" thickBot="1">
      <c r="A43" s="67"/>
      <c r="B43" s="90"/>
      <c r="C43" s="91" t="s">
        <v>5</v>
      </c>
      <c r="D43" s="91"/>
      <c r="E43" s="91"/>
      <c r="F43" s="91"/>
      <c r="G43" s="91"/>
      <c r="H43" s="91"/>
      <c r="I43" s="91"/>
      <c r="J43" s="94">
        <f>J40-J42</f>
        <v>775000</v>
      </c>
      <c r="K43" s="11">
        <f>IF(OR(J43="",J43=Sol!J43),"","*")</f>
      </c>
      <c r="L43" s="12"/>
      <c r="M43" s="12"/>
      <c r="N43" s="12"/>
      <c r="O43" s="67"/>
      <c r="P43" s="67"/>
    </row>
    <row r="44" spans="1:16" ht="13.5" thickTop="1">
      <c r="A44" s="67"/>
      <c r="B44" s="95"/>
      <c r="C44" s="96"/>
      <c r="D44" s="96"/>
      <c r="E44" s="96"/>
      <c r="F44" s="96"/>
      <c r="G44" s="96"/>
      <c r="H44" s="96"/>
      <c r="I44" s="96"/>
      <c r="J44" s="96"/>
      <c r="K44" s="97"/>
      <c r="L44" s="16"/>
      <c r="M44" s="16"/>
      <c r="N44" s="16"/>
      <c r="O44" s="67"/>
      <c r="P44" s="67"/>
    </row>
    <row r="45" spans="1:16" ht="12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21"/>
      <c r="M45" s="21"/>
      <c r="N45" s="21"/>
      <c r="O45" s="67"/>
      <c r="P45" s="67"/>
    </row>
    <row r="46" spans="1:16" ht="18" customHeight="1">
      <c r="A46" s="84" t="s">
        <v>6</v>
      </c>
      <c r="B46" s="174" t="s">
        <v>77</v>
      </c>
      <c r="C46" s="175"/>
      <c r="D46" s="175"/>
      <c r="E46" s="175"/>
      <c r="F46" s="175"/>
      <c r="G46" s="175"/>
      <c r="H46" s="175"/>
      <c r="I46" s="175"/>
      <c r="J46" s="175"/>
      <c r="K46" s="176"/>
      <c r="L46" s="4"/>
      <c r="M46" s="4"/>
      <c r="N46" s="4"/>
      <c r="O46" s="67"/>
      <c r="P46" s="67"/>
    </row>
    <row r="47" spans="1:16" ht="15" customHeight="1">
      <c r="A47" s="67"/>
      <c r="B47" s="148" t="s">
        <v>89</v>
      </c>
      <c r="C47" s="149"/>
      <c r="D47" s="149"/>
      <c r="E47" s="149"/>
      <c r="F47" s="149"/>
      <c r="G47" s="149"/>
      <c r="H47" s="149"/>
      <c r="I47" s="149"/>
      <c r="J47" s="149"/>
      <c r="K47" s="150"/>
      <c r="L47" s="4"/>
      <c r="M47" s="4"/>
      <c r="N47" s="4"/>
      <c r="O47" s="67"/>
      <c r="P47" s="67"/>
    </row>
    <row r="48" spans="1:16" ht="15" customHeight="1">
      <c r="A48" s="67"/>
      <c r="B48" s="165" t="s">
        <v>78</v>
      </c>
      <c r="C48" s="166"/>
      <c r="D48" s="166"/>
      <c r="E48" s="166"/>
      <c r="F48" s="166"/>
      <c r="G48" s="166"/>
      <c r="H48" s="166"/>
      <c r="I48" s="166"/>
      <c r="J48" s="166"/>
      <c r="K48" s="167"/>
      <c r="L48" s="47">
        <f>IF(OR(B48="",B48=Sol!B48),"","*")</f>
      </c>
      <c r="M48" s="4"/>
      <c r="N48" s="4"/>
      <c r="O48" s="67"/>
      <c r="P48" s="67"/>
    </row>
    <row r="49" spans="1:16" ht="12.75">
      <c r="A49" s="67"/>
      <c r="B49" s="5"/>
      <c r="C49" s="6"/>
      <c r="D49" s="6"/>
      <c r="E49" s="6"/>
      <c r="F49" s="6"/>
      <c r="G49" s="6"/>
      <c r="H49" s="6"/>
      <c r="I49" s="6"/>
      <c r="J49" s="6"/>
      <c r="K49" s="7"/>
      <c r="L49" s="4"/>
      <c r="M49" s="4"/>
      <c r="N49" s="45" t="s">
        <v>93</v>
      </c>
      <c r="O49" s="67"/>
      <c r="P49" s="67"/>
    </row>
    <row r="50" spans="1:16" ht="15" customHeight="1">
      <c r="A50" s="67"/>
      <c r="B50" s="90"/>
      <c r="C50" s="91" t="s">
        <v>90</v>
      </c>
      <c r="D50" s="91"/>
      <c r="E50" s="91"/>
      <c r="F50" s="91"/>
      <c r="G50" s="91"/>
      <c r="H50" s="91"/>
      <c r="I50" s="91"/>
      <c r="J50" s="85">
        <v>500000</v>
      </c>
      <c r="K50" s="11">
        <f>IF(OR(J50="",J50=Sol!J50),"","*")</f>
      </c>
      <c r="L50" s="12"/>
      <c r="M50" s="12"/>
      <c r="N50" s="45" t="s">
        <v>95</v>
      </c>
      <c r="O50" s="67"/>
      <c r="P50" s="67"/>
    </row>
    <row r="51" spans="1:16" ht="15" customHeight="1">
      <c r="A51" s="67"/>
      <c r="B51" s="90"/>
      <c r="C51" s="177" t="s">
        <v>7</v>
      </c>
      <c r="D51" s="178"/>
      <c r="E51" s="14">
        <f>IF(OR(C51="",C51=Sol!C51),"","*")</f>
      </c>
      <c r="F51" s="98"/>
      <c r="G51" s="22"/>
      <c r="H51" s="85">
        <v>775000</v>
      </c>
      <c r="I51" s="14">
        <f>IF(OR(H51="",H51=Sol!H51),"","*")</f>
      </c>
      <c r="J51" s="14" t="s">
        <v>4</v>
      </c>
      <c r="K51" s="99"/>
      <c r="L51" s="16"/>
      <c r="M51" s="16"/>
      <c r="N51" s="45" t="s">
        <v>7</v>
      </c>
      <c r="O51" s="67"/>
      <c r="P51" s="67"/>
    </row>
    <row r="52" spans="1:16" ht="15" customHeight="1">
      <c r="A52" s="67"/>
      <c r="B52" s="90"/>
      <c r="C52" s="177" t="s">
        <v>93</v>
      </c>
      <c r="D52" s="178"/>
      <c r="E52" s="14">
        <f>IF(OR(C52="",C52=Sol!C52),"","*")</f>
      </c>
      <c r="F52" s="98"/>
      <c r="G52" s="100"/>
      <c r="H52" s="87">
        <v>150000</v>
      </c>
      <c r="I52" s="14">
        <f>IF(OR(H52="",(ABS(H52))=Sol!H52),"","*")</f>
      </c>
      <c r="J52" s="14" t="s">
        <v>4</v>
      </c>
      <c r="K52" s="99"/>
      <c r="L52" s="16"/>
      <c r="M52" s="16"/>
      <c r="N52" s="45" t="s">
        <v>94</v>
      </c>
      <c r="O52" s="67"/>
      <c r="P52" s="67"/>
    </row>
    <row r="53" spans="1:16" ht="15" customHeight="1">
      <c r="A53" s="67"/>
      <c r="B53" s="90"/>
      <c r="C53" s="177" t="s">
        <v>92</v>
      </c>
      <c r="D53" s="178"/>
      <c r="E53" s="14">
        <f>IF(OR(C53="",C53=Sol!C53),"","*")</f>
      </c>
      <c r="F53" s="91"/>
      <c r="G53" s="91"/>
      <c r="H53" s="91"/>
      <c r="I53" s="91"/>
      <c r="J53" s="87">
        <v>625000</v>
      </c>
      <c r="K53" s="11">
        <f>IF(OR(J53="",J53=Sol!J53),"","*")</f>
      </c>
      <c r="L53" s="12"/>
      <c r="M53" s="12"/>
      <c r="N53" s="45" t="s">
        <v>92</v>
      </c>
      <c r="O53" s="67"/>
      <c r="P53" s="67"/>
    </row>
    <row r="54" spans="1:16" ht="15" customHeight="1" thickBot="1">
      <c r="A54" s="67"/>
      <c r="B54" s="90"/>
      <c r="C54" s="91" t="s">
        <v>91</v>
      </c>
      <c r="D54" s="91"/>
      <c r="E54" s="91"/>
      <c r="F54" s="91"/>
      <c r="G54" s="91"/>
      <c r="H54" s="91"/>
      <c r="I54" s="91"/>
      <c r="J54" s="94">
        <f>J50+J53</f>
        <v>1125000</v>
      </c>
      <c r="K54" s="11">
        <f>IF(OR(J54="",J54=Sol!J54),"","*")</f>
      </c>
      <c r="L54" s="12"/>
      <c r="M54" s="12"/>
      <c r="N54" s="12"/>
      <c r="O54" s="67"/>
      <c r="P54" s="67"/>
    </row>
    <row r="55" spans="1:16" ht="13.5" thickTop="1">
      <c r="A55" s="67"/>
      <c r="B55" s="95"/>
      <c r="C55" s="96"/>
      <c r="D55" s="96"/>
      <c r="E55" s="96"/>
      <c r="F55" s="96"/>
      <c r="G55" s="96"/>
      <c r="H55" s="96"/>
      <c r="I55" s="96"/>
      <c r="J55" s="96"/>
      <c r="K55" s="97"/>
      <c r="L55" s="16"/>
      <c r="M55" s="16"/>
      <c r="N55" s="16"/>
      <c r="O55" s="67"/>
      <c r="P55" s="67"/>
    </row>
    <row r="56" spans="1:16" ht="12.75">
      <c r="A56" s="67"/>
      <c r="B56" s="67"/>
      <c r="C56" s="21"/>
      <c r="D56" s="21"/>
      <c r="E56" s="21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1:16" ht="18" customHeight="1">
      <c r="A57" s="84" t="s">
        <v>8</v>
      </c>
      <c r="B57" s="174" t="s">
        <v>77</v>
      </c>
      <c r="C57" s="175"/>
      <c r="D57" s="175"/>
      <c r="E57" s="175"/>
      <c r="F57" s="175"/>
      <c r="G57" s="175"/>
      <c r="H57" s="175"/>
      <c r="I57" s="175"/>
      <c r="J57" s="175"/>
      <c r="K57" s="176"/>
      <c r="L57" s="67"/>
      <c r="M57" s="67"/>
      <c r="N57" s="67"/>
      <c r="O57" s="67"/>
      <c r="P57" s="67"/>
    </row>
    <row r="58" spans="1:16" ht="12.75">
      <c r="A58" s="67"/>
      <c r="B58" s="148" t="s">
        <v>55</v>
      </c>
      <c r="C58" s="149"/>
      <c r="D58" s="149"/>
      <c r="E58" s="149"/>
      <c r="F58" s="149"/>
      <c r="G58" s="149"/>
      <c r="H58" s="149"/>
      <c r="I58" s="149"/>
      <c r="J58" s="149"/>
      <c r="K58" s="150"/>
      <c r="L58" s="67"/>
      <c r="M58" s="67"/>
      <c r="N58" s="67"/>
      <c r="O58" s="67"/>
      <c r="P58" s="67"/>
    </row>
    <row r="59" spans="1:16" ht="15" customHeight="1">
      <c r="A59" s="67"/>
      <c r="B59" s="179" t="s">
        <v>79</v>
      </c>
      <c r="C59" s="180"/>
      <c r="D59" s="180"/>
      <c r="E59" s="180"/>
      <c r="F59" s="180"/>
      <c r="G59" s="180"/>
      <c r="H59" s="180"/>
      <c r="I59" s="180"/>
      <c r="J59" s="180"/>
      <c r="K59" s="181"/>
      <c r="L59" s="47">
        <f>IF(OR(B59="",B59=Sol!B59),"","*")</f>
      </c>
      <c r="M59" s="67"/>
      <c r="N59" s="67" t="s">
        <v>13</v>
      </c>
      <c r="O59" s="67"/>
      <c r="P59" s="67"/>
    </row>
    <row r="60" spans="1:16" ht="12.75">
      <c r="A60" s="67"/>
      <c r="B60" s="5"/>
      <c r="C60" s="6"/>
      <c r="D60" s="6"/>
      <c r="E60" s="6"/>
      <c r="F60" s="6"/>
      <c r="G60" s="6"/>
      <c r="H60" s="6"/>
      <c r="I60" s="6"/>
      <c r="J60" s="6"/>
      <c r="K60" s="7"/>
      <c r="L60" s="67"/>
      <c r="M60" s="67"/>
      <c r="N60" s="45" t="s">
        <v>12</v>
      </c>
      <c r="O60" s="67"/>
      <c r="P60" s="67"/>
    </row>
    <row r="61" spans="1:16" ht="12.75">
      <c r="A61" s="67"/>
      <c r="B61" s="5"/>
      <c r="C61" s="125" t="s">
        <v>9</v>
      </c>
      <c r="D61" s="125"/>
      <c r="E61" s="125"/>
      <c r="F61" s="125"/>
      <c r="G61" s="125"/>
      <c r="H61" s="125"/>
      <c r="I61" s="125"/>
      <c r="J61" s="125"/>
      <c r="K61" s="7"/>
      <c r="L61" s="67"/>
      <c r="M61" s="67"/>
      <c r="N61" s="45" t="s">
        <v>97</v>
      </c>
      <c r="O61" s="67"/>
      <c r="P61" s="67"/>
    </row>
    <row r="62" spans="1:16" ht="15" customHeight="1">
      <c r="A62" s="67"/>
      <c r="B62" s="5"/>
      <c r="C62" s="23" t="s">
        <v>18</v>
      </c>
      <c r="D62" s="23"/>
      <c r="E62" s="23"/>
      <c r="F62" s="6"/>
      <c r="G62" s="6"/>
      <c r="H62" s="6"/>
      <c r="I62" s="6"/>
      <c r="J62" s="6"/>
      <c r="K62" s="7"/>
      <c r="L62" s="67"/>
      <c r="M62" s="67"/>
      <c r="N62" s="45" t="s">
        <v>11</v>
      </c>
      <c r="O62" s="67"/>
      <c r="P62" s="67"/>
    </row>
    <row r="63" spans="1:16" ht="15" customHeight="1">
      <c r="A63" s="67"/>
      <c r="B63" s="5"/>
      <c r="C63" s="168" t="s">
        <v>11</v>
      </c>
      <c r="D63" s="169"/>
      <c r="E63" s="14">
        <f>IF(OR(C63="",C63=Sol!C63),"","*")</f>
      </c>
      <c r="F63" s="6"/>
      <c r="G63" s="6"/>
      <c r="H63" s="101">
        <v>274000</v>
      </c>
      <c r="I63" s="14">
        <f>IF(OR(H63="",H63=Sol!H63),"","*")</f>
      </c>
      <c r="J63" s="6"/>
      <c r="K63" s="7"/>
      <c r="L63" s="67"/>
      <c r="M63" s="67"/>
      <c r="N63" s="45" t="s">
        <v>100</v>
      </c>
      <c r="O63" s="67"/>
      <c r="P63" s="67"/>
    </row>
    <row r="64" spans="1:20" ht="15" customHeight="1">
      <c r="A64" s="67"/>
      <c r="B64" s="5"/>
      <c r="C64" s="168" t="s">
        <v>13</v>
      </c>
      <c r="D64" s="169"/>
      <c r="E64" s="14">
        <f>IF(OR(C64="",C64=Sol!C64),"","*")</f>
      </c>
      <c r="F64" s="6"/>
      <c r="G64" s="6"/>
      <c r="H64" s="102">
        <v>425000</v>
      </c>
      <c r="I64" s="14">
        <f>IF(OR(H64="",H64=Sol!H64),"","*")</f>
      </c>
      <c r="J64" s="6"/>
      <c r="K64" s="7"/>
      <c r="L64" s="67"/>
      <c r="M64" s="67"/>
      <c r="N64" s="45" t="s">
        <v>50</v>
      </c>
      <c r="O64" s="67"/>
      <c r="P64" s="67"/>
      <c r="T64" s="45"/>
    </row>
    <row r="65" spans="1:16" ht="15" customHeight="1">
      <c r="A65" s="67"/>
      <c r="B65" s="5"/>
      <c r="C65" s="168" t="s">
        <v>19</v>
      </c>
      <c r="D65" s="169"/>
      <c r="E65" s="14">
        <f>IF(OR(C65="",C65=Sol!C65),"","*")</f>
      </c>
      <c r="F65" s="6"/>
      <c r="G65" s="6"/>
      <c r="H65" s="102">
        <v>525000</v>
      </c>
      <c r="I65" s="14">
        <f>IF(OR(H65="",H65=Sol!H65),"","*")</f>
      </c>
      <c r="J65" s="6"/>
      <c r="K65" s="7"/>
      <c r="L65" s="67"/>
      <c r="M65" s="67"/>
      <c r="N65" s="45" t="s">
        <v>19</v>
      </c>
      <c r="O65" s="67"/>
      <c r="P65" s="67"/>
    </row>
    <row r="66" spans="1:16" ht="15" customHeight="1">
      <c r="A66" s="67"/>
      <c r="B66" s="5"/>
      <c r="C66" s="168" t="s">
        <v>20</v>
      </c>
      <c r="D66" s="169"/>
      <c r="E66" s="14">
        <f>IF(OR(C66="",C66=Sol!C66),"","*")</f>
      </c>
      <c r="F66" s="6"/>
      <c r="G66" s="6"/>
      <c r="H66" s="102">
        <v>12000</v>
      </c>
      <c r="I66" s="14">
        <f>IF(OR(H66="",H66=Sol!H66),"","*")</f>
      </c>
      <c r="J66" s="6"/>
      <c r="K66" s="7"/>
      <c r="L66" s="67"/>
      <c r="M66" s="67"/>
      <c r="N66" s="45" t="s">
        <v>59</v>
      </c>
      <c r="O66" s="67"/>
      <c r="P66" s="67"/>
    </row>
    <row r="67" spans="1:16" ht="15" customHeight="1">
      <c r="A67" s="67"/>
      <c r="B67" s="5"/>
      <c r="C67" s="168" t="s">
        <v>21</v>
      </c>
      <c r="D67" s="169"/>
      <c r="E67" s="14">
        <f>IF(OR(C67="",C67=Sol!C67),"","*")</f>
      </c>
      <c r="F67" s="6"/>
      <c r="G67" s="6"/>
      <c r="H67" s="87">
        <v>9000</v>
      </c>
      <c r="I67" s="14">
        <f>IF(OR(H67="",H67=Sol!H67),"","*")</f>
      </c>
      <c r="J67" s="6"/>
      <c r="K67" s="7"/>
      <c r="L67" s="67"/>
      <c r="M67" s="67"/>
      <c r="N67" s="45" t="s">
        <v>80</v>
      </c>
      <c r="O67" s="67"/>
      <c r="P67" s="67"/>
    </row>
    <row r="68" spans="1:16" ht="15" customHeight="1">
      <c r="A68" s="67"/>
      <c r="B68" s="5"/>
      <c r="C68" s="137" t="s">
        <v>48</v>
      </c>
      <c r="D68" s="138"/>
      <c r="E68" s="26"/>
      <c r="F68" s="6"/>
      <c r="G68" s="6"/>
      <c r="H68" s="6"/>
      <c r="I68" s="6"/>
      <c r="J68" s="85">
        <f>SUM(H63:H67)</f>
        <v>1245000</v>
      </c>
      <c r="K68" s="11">
        <f>IF(OR(J68="",J68=Sol!J68),"","*")</f>
      </c>
      <c r="L68" s="67"/>
      <c r="M68" s="67"/>
      <c r="N68" s="45" t="s">
        <v>22</v>
      </c>
      <c r="O68" s="67"/>
      <c r="P68" s="67"/>
    </row>
    <row r="69" spans="1:16" ht="15" customHeight="1">
      <c r="A69" s="67"/>
      <c r="B69" s="5"/>
      <c r="C69" s="29" t="s">
        <v>49</v>
      </c>
      <c r="D69" s="28"/>
      <c r="E69" s="26"/>
      <c r="F69" s="6"/>
      <c r="G69" s="6"/>
      <c r="H69" s="6"/>
      <c r="I69" s="6"/>
      <c r="J69" s="22"/>
      <c r="K69" s="7"/>
      <c r="L69" s="67"/>
      <c r="M69" s="67"/>
      <c r="N69" s="45" t="s">
        <v>20</v>
      </c>
      <c r="O69" s="67"/>
      <c r="P69" s="67"/>
    </row>
    <row r="70" spans="1:16" ht="15" customHeight="1">
      <c r="A70" s="67"/>
      <c r="B70" s="5"/>
      <c r="C70" s="25" t="s">
        <v>22</v>
      </c>
      <c r="D70" s="28"/>
      <c r="E70" s="26"/>
      <c r="F70" s="85">
        <v>315000</v>
      </c>
      <c r="G70" s="14">
        <f>IF(OR(F70="",F70=Sol!F70),"","*")</f>
      </c>
      <c r="H70" s="6"/>
      <c r="I70" s="6"/>
      <c r="J70" s="22"/>
      <c r="K70" s="7"/>
      <c r="L70" s="67"/>
      <c r="M70" s="67"/>
      <c r="N70" s="45" t="s">
        <v>21</v>
      </c>
      <c r="O70" s="67"/>
      <c r="P70" s="67"/>
    </row>
    <row r="71" spans="1:16" ht="15" customHeight="1">
      <c r="A71" s="67"/>
      <c r="B71" s="5"/>
      <c r="C71" s="26"/>
      <c r="D71" s="103" t="s">
        <v>50</v>
      </c>
      <c r="E71" s="14">
        <f>IF(OR(D71="",D71=Sol!D71),"","*")</f>
      </c>
      <c r="F71" s="87">
        <v>187000</v>
      </c>
      <c r="G71" s="14">
        <f>IF(OR(F71="",(ABS(F71))=Sol!F71),"","*")</f>
      </c>
      <c r="H71" s="85">
        <f>F70-F71</f>
        <v>128000</v>
      </c>
      <c r="I71" s="14">
        <f>IF(OR(H71="",H71=Sol!H71),"","*")</f>
      </c>
      <c r="J71" s="22"/>
      <c r="K71" s="7"/>
      <c r="L71" s="67"/>
      <c r="M71" s="67"/>
      <c r="N71" s="45" t="s">
        <v>25</v>
      </c>
      <c r="O71" s="67"/>
      <c r="P71" s="67"/>
    </row>
    <row r="72" spans="1:16" ht="15" customHeight="1">
      <c r="A72" s="67"/>
      <c r="B72" s="5"/>
      <c r="C72" s="17"/>
      <c r="D72" s="28"/>
      <c r="E72" s="26"/>
      <c r="F72" s="6"/>
      <c r="G72" s="6"/>
      <c r="H72" s="6"/>
      <c r="I72" s="6"/>
      <c r="J72" s="22"/>
      <c r="K72" s="7"/>
      <c r="L72" s="67"/>
      <c r="M72" s="67"/>
      <c r="N72" s="45" t="s">
        <v>23</v>
      </c>
      <c r="O72" s="67"/>
      <c r="P72" s="67"/>
    </row>
    <row r="73" spans="1:16" ht="15" customHeight="1">
      <c r="A73" s="67"/>
      <c r="B73" s="5"/>
      <c r="C73" s="25" t="s">
        <v>23</v>
      </c>
      <c r="D73" s="28"/>
      <c r="E73" s="26"/>
      <c r="F73" s="85">
        <v>900000</v>
      </c>
      <c r="G73" s="14">
        <f>IF(OR(F73="",F73=Sol!F73),"","*")</f>
      </c>
      <c r="H73" s="6"/>
      <c r="I73" s="6"/>
      <c r="J73" s="22"/>
      <c r="K73" s="7"/>
      <c r="L73" s="67"/>
      <c r="M73" s="67"/>
      <c r="N73" s="45"/>
      <c r="O73" s="67"/>
      <c r="P73" s="67"/>
    </row>
    <row r="74" spans="1:16" ht="15" customHeight="1">
      <c r="A74" s="67"/>
      <c r="B74" s="5"/>
      <c r="C74" s="26"/>
      <c r="D74" s="103" t="s">
        <v>50</v>
      </c>
      <c r="E74" s="14">
        <f>IF(OR(D74="",D74=Sol!D74),"","*")</f>
      </c>
      <c r="F74" s="87">
        <v>293000</v>
      </c>
      <c r="G74" s="14">
        <f>IF(OR(F74="",(ABS(F74))=Sol!F74),"","*")</f>
      </c>
      <c r="H74" s="88">
        <f>F73-F74</f>
        <v>607000</v>
      </c>
      <c r="I74" s="14">
        <f>IF(OR(H74="",H74=Sol!H74),"","*")</f>
      </c>
      <c r="J74" s="22"/>
      <c r="K74" s="7"/>
      <c r="L74" s="67"/>
      <c r="M74" s="67"/>
      <c r="N74" s="45"/>
      <c r="O74" s="67"/>
      <c r="P74" s="67"/>
    </row>
    <row r="75" spans="1:16" ht="15" customHeight="1">
      <c r="A75" s="67"/>
      <c r="B75" s="5"/>
      <c r="C75" s="17"/>
      <c r="D75" s="28" t="s">
        <v>51</v>
      </c>
      <c r="E75" s="26"/>
      <c r="F75" s="6"/>
      <c r="G75" s="6"/>
      <c r="H75" s="6"/>
      <c r="I75" s="6"/>
      <c r="J75" s="87">
        <f>H71+H74</f>
        <v>735000</v>
      </c>
      <c r="K75" s="11">
        <f>IF(OR(J75="",J75=Sol!J75),"","*")</f>
      </c>
      <c r="L75" s="67"/>
      <c r="M75" s="67"/>
      <c r="N75" s="45"/>
      <c r="O75" s="67"/>
      <c r="P75" s="67"/>
    </row>
    <row r="76" spans="1:16" ht="15" customHeight="1" thickBot="1">
      <c r="A76" s="67"/>
      <c r="B76" s="5"/>
      <c r="C76" s="23" t="s">
        <v>14</v>
      </c>
      <c r="D76" s="28"/>
      <c r="E76" s="26"/>
      <c r="F76" s="6"/>
      <c r="G76" s="6"/>
      <c r="H76" s="6"/>
      <c r="I76" s="6"/>
      <c r="J76" s="94">
        <f>J68+J75</f>
        <v>1980000</v>
      </c>
      <c r="K76" s="11">
        <f>IF(OR(J76="",J76=Sol!J76),"","*")</f>
      </c>
      <c r="L76" s="67"/>
      <c r="M76" s="67"/>
      <c r="N76" s="45"/>
      <c r="O76" s="67"/>
      <c r="P76" s="67"/>
    </row>
    <row r="77" spans="1:16" ht="13.5" thickTop="1">
      <c r="A77" s="67"/>
      <c r="B77" s="5"/>
      <c r="C77" s="17"/>
      <c r="D77" s="28"/>
      <c r="E77" s="26"/>
      <c r="F77" s="6"/>
      <c r="G77" s="6"/>
      <c r="H77" s="6"/>
      <c r="I77" s="6"/>
      <c r="J77" s="22"/>
      <c r="K77" s="7"/>
      <c r="L77" s="67"/>
      <c r="M77" s="67"/>
      <c r="N77" s="67"/>
      <c r="O77" s="67"/>
      <c r="P77" s="67"/>
    </row>
    <row r="78" spans="1:16" ht="12.75">
      <c r="A78" s="67"/>
      <c r="B78" s="5"/>
      <c r="C78" s="125" t="s">
        <v>10</v>
      </c>
      <c r="D78" s="125"/>
      <c r="E78" s="125"/>
      <c r="F78" s="125"/>
      <c r="G78" s="125"/>
      <c r="H78" s="125"/>
      <c r="I78" s="125"/>
      <c r="J78" s="125"/>
      <c r="K78" s="7"/>
      <c r="L78" s="67"/>
      <c r="M78" s="67"/>
      <c r="N78" s="67"/>
      <c r="O78" s="67"/>
      <c r="P78" s="67"/>
    </row>
    <row r="79" spans="1:16" ht="15" customHeight="1">
      <c r="A79" s="67"/>
      <c r="B79" s="5"/>
      <c r="C79" s="23" t="s">
        <v>24</v>
      </c>
      <c r="D79" s="23"/>
      <c r="E79" s="23"/>
      <c r="F79" s="6"/>
      <c r="G79" s="6"/>
      <c r="H79" s="6"/>
      <c r="I79" s="6"/>
      <c r="J79" s="6"/>
      <c r="K79" s="7"/>
      <c r="L79" s="67"/>
      <c r="M79" s="67"/>
      <c r="N79" s="67"/>
      <c r="O79" s="67"/>
      <c r="P79" s="67"/>
    </row>
    <row r="80" spans="1:16" ht="15" customHeight="1">
      <c r="A80" s="67"/>
      <c r="B80" s="5"/>
      <c r="C80" s="168" t="s">
        <v>12</v>
      </c>
      <c r="D80" s="169"/>
      <c r="E80" s="14">
        <f>IF(OR(C80="",C80=Sol!C80),"","*")</f>
      </c>
      <c r="F80" s="6"/>
      <c r="G80" s="6"/>
      <c r="H80" s="85">
        <v>193000</v>
      </c>
      <c r="I80" s="14">
        <f>IF(OR(H80="",H80=Sol!H80),"","*")</f>
      </c>
      <c r="J80" s="6"/>
      <c r="K80" s="7"/>
      <c r="L80" s="67"/>
      <c r="M80" s="67"/>
      <c r="N80" s="67"/>
      <c r="O80" s="67"/>
      <c r="P80" s="67"/>
    </row>
    <row r="81" spans="1:16" ht="15" customHeight="1">
      <c r="A81" s="67"/>
      <c r="B81" s="5"/>
      <c r="C81" s="168" t="s">
        <v>59</v>
      </c>
      <c r="D81" s="169"/>
      <c r="E81" s="14">
        <f>IF(OR(C81="",C81=Sol!C81),"","*")</f>
      </c>
      <c r="F81" s="6"/>
      <c r="G81" s="6"/>
      <c r="H81" s="93">
        <v>16000</v>
      </c>
      <c r="I81" s="14">
        <f>IF(OR(H81="",H81=Sol!H81),"","*")</f>
      </c>
      <c r="J81" s="6"/>
      <c r="K81" s="7"/>
      <c r="L81" s="67"/>
      <c r="M81" s="67"/>
      <c r="N81" s="67"/>
      <c r="O81" s="67"/>
      <c r="P81" s="67"/>
    </row>
    <row r="82" spans="1:16" ht="15" customHeight="1">
      <c r="A82" s="67"/>
      <c r="B82" s="5"/>
      <c r="C82" s="168" t="s">
        <v>25</v>
      </c>
      <c r="D82" s="169"/>
      <c r="E82" s="14">
        <f>IF(OR(C82="",C82=Sol!C82),"","*")</f>
      </c>
      <c r="F82" s="6"/>
      <c r="G82" s="6"/>
      <c r="H82" s="87">
        <v>12000</v>
      </c>
      <c r="I82" s="14">
        <f>IF(OR(H82="",H82=Sol!H82),"","*")</f>
      </c>
      <c r="J82" s="6"/>
      <c r="K82" s="7"/>
      <c r="L82" s="67"/>
      <c r="M82" s="67"/>
      <c r="N82" s="67"/>
      <c r="O82" s="67"/>
      <c r="P82" s="67"/>
    </row>
    <row r="83" spans="1:16" ht="15" customHeight="1">
      <c r="A83" s="67"/>
      <c r="B83" s="5"/>
      <c r="C83" s="137" t="s">
        <v>52</v>
      </c>
      <c r="D83" s="138"/>
      <c r="E83" s="26"/>
      <c r="F83" s="6"/>
      <c r="G83" s="6"/>
      <c r="H83" s="6"/>
      <c r="I83" s="6"/>
      <c r="J83" s="85">
        <f>SUM(H80:H82)</f>
        <v>221000</v>
      </c>
      <c r="K83" s="11">
        <f>IF(OR(J83="",J83=Sol!J83),"","*")</f>
      </c>
      <c r="L83" s="67"/>
      <c r="M83" s="67"/>
      <c r="N83" s="67"/>
      <c r="O83" s="67"/>
      <c r="P83" s="67"/>
    </row>
    <row r="84" spans="1:16" ht="15" customHeight="1">
      <c r="A84" s="67"/>
      <c r="B84" s="5"/>
      <c r="C84" s="29" t="s">
        <v>26</v>
      </c>
      <c r="D84" s="28"/>
      <c r="E84" s="26"/>
      <c r="F84" s="6"/>
      <c r="G84" s="6"/>
      <c r="H84" s="6"/>
      <c r="I84" s="6"/>
      <c r="J84" s="22"/>
      <c r="K84" s="7"/>
      <c r="L84" s="67"/>
      <c r="M84" s="67"/>
      <c r="N84" s="67"/>
      <c r="O84" s="67"/>
      <c r="P84" s="67"/>
    </row>
    <row r="85" spans="1:16" ht="15" customHeight="1">
      <c r="A85" s="67"/>
      <c r="B85" s="5"/>
      <c r="C85" s="168" t="s">
        <v>80</v>
      </c>
      <c r="D85" s="169"/>
      <c r="E85" s="14">
        <f>IF(OR(C85="",C85=Sol!C85),"","*")</f>
      </c>
      <c r="F85" s="6"/>
      <c r="G85" s="6"/>
      <c r="H85" s="6"/>
      <c r="I85" s="6"/>
      <c r="J85" s="87">
        <v>384000</v>
      </c>
      <c r="K85" s="11">
        <f>IF(OR(J85="",J85=Sol!J85),"","*")</f>
      </c>
      <c r="L85" s="67"/>
      <c r="M85" s="67"/>
      <c r="N85" s="67"/>
      <c r="O85" s="67"/>
      <c r="P85" s="67"/>
    </row>
    <row r="86" spans="1:16" ht="15" customHeight="1">
      <c r="A86" s="67"/>
      <c r="B86" s="5"/>
      <c r="C86" s="23" t="s">
        <v>27</v>
      </c>
      <c r="D86" s="28"/>
      <c r="E86" s="26"/>
      <c r="F86" s="6"/>
      <c r="G86" s="6"/>
      <c r="H86" s="6"/>
      <c r="I86" s="6"/>
      <c r="J86" s="101">
        <f>J83+J85</f>
        <v>605000</v>
      </c>
      <c r="K86" s="11">
        <f>IF(OR(J86="",J86=Sol!J86),"","*")</f>
      </c>
      <c r="L86" s="67"/>
      <c r="M86" s="67"/>
      <c r="N86" s="67"/>
      <c r="O86" s="67"/>
      <c r="P86" s="67"/>
    </row>
    <row r="87" spans="1:16" ht="12.75">
      <c r="A87" s="67"/>
      <c r="B87" s="5"/>
      <c r="C87" s="17"/>
      <c r="D87" s="28"/>
      <c r="E87" s="26"/>
      <c r="F87" s="6"/>
      <c r="G87" s="6"/>
      <c r="H87" s="6"/>
      <c r="I87" s="6"/>
      <c r="J87" s="22"/>
      <c r="K87" s="7"/>
      <c r="L87" s="67"/>
      <c r="M87" s="67"/>
      <c r="N87" s="67"/>
      <c r="O87" s="67"/>
      <c r="P87" s="67"/>
    </row>
    <row r="88" spans="1:16" ht="12.75">
      <c r="A88" s="67"/>
      <c r="B88" s="5"/>
      <c r="C88" s="125" t="s">
        <v>96</v>
      </c>
      <c r="D88" s="125"/>
      <c r="E88" s="125"/>
      <c r="F88" s="125"/>
      <c r="G88" s="125"/>
      <c r="H88" s="125"/>
      <c r="I88" s="125"/>
      <c r="J88" s="125"/>
      <c r="K88" s="7"/>
      <c r="L88" s="67"/>
      <c r="M88" s="67"/>
      <c r="N88" s="67"/>
      <c r="O88" s="67"/>
      <c r="P88" s="67"/>
    </row>
    <row r="89" spans="1:16" ht="12.75">
      <c r="A89" s="67"/>
      <c r="B89" s="5"/>
      <c r="C89" s="29" t="s">
        <v>97</v>
      </c>
      <c r="D89" s="106"/>
      <c r="E89" s="106"/>
      <c r="F89" s="106"/>
      <c r="G89" s="106"/>
      <c r="H89" s="85">
        <v>250000</v>
      </c>
      <c r="I89" s="106"/>
      <c r="J89" s="106"/>
      <c r="K89" s="7"/>
      <c r="L89" s="67"/>
      <c r="M89" s="67"/>
      <c r="N89" s="67"/>
      <c r="O89" s="67"/>
      <c r="P89" s="67"/>
    </row>
    <row r="90" spans="1:16" ht="12.75">
      <c r="A90" s="67"/>
      <c r="B90" s="5"/>
      <c r="C90" s="29" t="s">
        <v>98</v>
      </c>
      <c r="D90" s="106"/>
      <c r="E90" s="106"/>
      <c r="F90" s="106"/>
      <c r="G90" s="106"/>
      <c r="H90" s="87">
        <v>1125000</v>
      </c>
      <c r="I90" s="106"/>
      <c r="J90" s="106"/>
      <c r="K90" s="7"/>
      <c r="L90" s="67"/>
      <c r="M90" s="67"/>
      <c r="N90" s="67"/>
      <c r="O90" s="67"/>
      <c r="P90" s="67"/>
    </row>
    <row r="91" spans="1:16" ht="15" customHeight="1">
      <c r="A91" s="67"/>
      <c r="B91" s="5"/>
      <c r="C91" s="29" t="s">
        <v>99</v>
      </c>
      <c r="D91" s="28"/>
      <c r="E91" s="26"/>
      <c r="F91" s="6"/>
      <c r="G91" s="6"/>
      <c r="H91" s="6"/>
      <c r="I91" s="14">
        <f>IF(OR(H91="",H91=Sol!H91),"","*")</f>
      </c>
      <c r="J91" s="87">
        <f>H89+H90</f>
        <v>1375000</v>
      </c>
      <c r="K91" s="11">
        <f>IF(OR(J91="",J91=Sol!J91),"","*")</f>
      </c>
      <c r="L91" s="67"/>
      <c r="M91" s="67"/>
      <c r="N91" s="67"/>
      <c r="O91" s="67"/>
      <c r="P91" s="67"/>
    </row>
    <row r="92" spans="1:16" ht="15" customHeight="1" thickBot="1">
      <c r="A92" s="67"/>
      <c r="B92" s="5"/>
      <c r="C92" s="29" t="s">
        <v>101</v>
      </c>
      <c r="D92" s="28"/>
      <c r="E92" s="26"/>
      <c r="F92" s="6"/>
      <c r="G92" s="6"/>
      <c r="H92" s="6"/>
      <c r="I92" s="6"/>
      <c r="J92" s="94">
        <f>J86+J91</f>
        <v>1980000</v>
      </c>
      <c r="K92" s="11">
        <f>IF(OR(J92="",J92=Sol!J92),"","*")</f>
      </c>
      <c r="L92" s="67"/>
      <c r="M92" s="67"/>
      <c r="N92" s="67"/>
      <c r="O92" s="67"/>
      <c r="P92" s="67"/>
    </row>
    <row r="93" spans="1:16" ht="13.5" thickTop="1">
      <c r="A93" s="67"/>
      <c r="B93" s="30"/>
      <c r="C93" s="31"/>
      <c r="D93" s="32"/>
      <c r="E93" s="33"/>
      <c r="F93" s="34"/>
      <c r="G93" s="34"/>
      <c r="H93" s="34"/>
      <c r="I93" s="34"/>
      <c r="J93" s="35"/>
      <c r="K93" s="36"/>
      <c r="L93" s="67"/>
      <c r="M93" s="67"/>
      <c r="N93" s="67"/>
      <c r="O93" s="67"/>
      <c r="P93" s="67"/>
    </row>
    <row r="94" spans="1:16" ht="12.75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1:16" ht="12.75">
      <c r="A95" s="104" t="s">
        <v>53</v>
      </c>
      <c r="B95" s="182" t="s">
        <v>60</v>
      </c>
      <c r="C95" s="183"/>
      <c r="D95" s="183"/>
      <c r="E95" s="183"/>
      <c r="F95" s="183"/>
      <c r="G95" s="183"/>
      <c r="H95" s="183"/>
      <c r="I95" s="183"/>
      <c r="J95" s="183"/>
      <c r="K95" s="184"/>
      <c r="L95" s="67"/>
      <c r="M95" s="67"/>
      <c r="N95" s="67"/>
      <c r="O95" s="67"/>
      <c r="P95" s="67"/>
    </row>
    <row r="96" spans="1:16" ht="12.75">
      <c r="A96" s="67"/>
      <c r="B96" s="185"/>
      <c r="C96" s="186"/>
      <c r="D96" s="186"/>
      <c r="E96" s="186"/>
      <c r="F96" s="186"/>
      <c r="G96" s="186"/>
      <c r="H96" s="186"/>
      <c r="I96" s="186"/>
      <c r="J96" s="186"/>
      <c r="K96" s="187"/>
      <c r="L96" s="67"/>
      <c r="M96" s="67"/>
      <c r="N96" s="67"/>
      <c r="O96" s="67"/>
      <c r="P96" s="67"/>
    </row>
    <row r="97" spans="1:16" ht="12.75">
      <c r="A97" s="67"/>
      <c r="B97" s="185"/>
      <c r="C97" s="186"/>
      <c r="D97" s="186"/>
      <c r="E97" s="186"/>
      <c r="F97" s="186"/>
      <c r="G97" s="186"/>
      <c r="H97" s="186"/>
      <c r="I97" s="186"/>
      <c r="J97" s="186"/>
      <c r="K97" s="187"/>
      <c r="L97" s="67"/>
      <c r="M97" s="67"/>
      <c r="N97" s="67"/>
      <c r="O97" s="67"/>
      <c r="P97" s="67"/>
    </row>
    <row r="98" spans="1:16" ht="12.75">
      <c r="A98" s="67"/>
      <c r="B98" s="188"/>
      <c r="C98" s="189"/>
      <c r="D98" s="189"/>
      <c r="E98" s="189"/>
      <c r="F98" s="189"/>
      <c r="G98" s="189"/>
      <c r="H98" s="189"/>
      <c r="I98" s="189"/>
      <c r="J98" s="189"/>
      <c r="K98" s="190"/>
      <c r="L98" s="67"/>
      <c r="M98" s="67"/>
      <c r="N98" s="67"/>
      <c r="O98" s="67"/>
      <c r="P98" s="67"/>
    </row>
    <row r="99" spans="1:16" ht="12.75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1:16" ht="12.75">
      <c r="A100" s="105" t="s">
        <v>54</v>
      </c>
      <c r="B100" s="182" t="s">
        <v>102</v>
      </c>
      <c r="C100" s="183"/>
      <c r="D100" s="183"/>
      <c r="E100" s="183"/>
      <c r="F100" s="183"/>
      <c r="G100" s="183"/>
      <c r="H100" s="183"/>
      <c r="I100" s="183"/>
      <c r="J100" s="183"/>
      <c r="K100" s="184"/>
      <c r="L100" s="67"/>
      <c r="M100" s="67"/>
      <c r="N100" s="67"/>
      <c r="O100" s="67"/>
      <c r="P100" s="67"/>
    </row>
    <row r="101" spans="1:16" ht="12.75">
      <c r="A101" s="67"/>
      <c r="B101" s="185"/>
      <c r="C101" s="186"/>
      <c r="D101" s="186"/>
      <c r="E101" s="186"/>
      <c r="F101" s="186"/>
      <c r="G101" s="186"/>
      <c r="H101" s="186"/>
      <c r="I101" s="186"/>
      <c r="J101" s="186"/>
      <c r="K101" s="187"/>
      <c r="L101" s="67"/>
      <c r="M101" s="67"/>
      <c r="N101" s="67"/>
      <c r="O101" s="67"/>
      <c r="P101" s="67"/>
    </row>
    <row r="102" spans="1:16" ht="12.75">
      <c r="A102" s="67"/>
      <c r="B102" s="185"/>
      <c r="C102" s="186"/>
      <c r="D102" s="186"/>
      <c r="E102" s="186"/>
      <c r="F102" s="186"/>
      <c r="G102" s="186"/>
      <c r="H102" s="186"/>
      <c r="I102" s="186"/>
      <c r="J102" s="186"/>
      <c r="K102" s="187"/>
      <c r="L102" s="67"/>
      <c r="M102" s="67"/>
      <c r="N102" s="67"/>
      <c r="O102" s="67"/>
      <c r="P102" s="67"/>
    </row>
    <row r="103" spans="1:16" ht="12.75">
      <c r="A103" s="67"/>
      <c r="B103" s="188"/>
      <c r="C103" s="189"/>
      <c r="D103" s="189"/>
      <c r="E103" s="189"/>
      <c r="F103" s="189"/>
      <c r="G103" s="189"/>
      <c r="H103" s="189"/>
      <c r="I103" s="189"/>
      <c r="J103" s="189"/>
      <c r="K103" s="190"/>
      <c r="L103" s="67"/>
      <c r="M103" s="67"/>
      <c r="N103" s="67"/>
      <c r="O103" s="67"/>
      <c r="P103" s="67"/>
    </row>
    <row r="149" ht="12.75">
      <c r="A149" s="3"/>
    </row>
    <row r="199" ht="12.75">
      <c r="A199" s="3"/>
    </row>
  </sheetData>
  <sheetProtection password="BCEB" sheet="1" objects="1" scenarios="1"/>
  <mergeCells count="40">
    <mergeCell ref="C80:D80"/>
    <mergeCell ref="C81:D81"/>
    <mergeCell ref="B95:K98"/>
    <mergeCell ref="B100:K103"/>
    <mergeCell ref="C82:D82"/>
    <mergeCell ref="C83:D83"/>
    <mergeCell ref="C85:D85"/>
    <mergeCell ref="C88:J88"/>
    <mergeCell ref="C64:D64"/>
    <mergeCell ref="C65:D65"/>
    <mergeCell ref="C66:D66"/>
    <mergeCell ref="C67:D67"/>
    <mergeCell ref="C68:D68"/>
    <mergeCell ref="C78:J78"/>
    <mergeCell ref="C53:D53"/>
    <mergeCell ref="B57:K57"/>
    <mergeCell ref="B58:K58"/>
    <mergeCell ref="B59:K59"/>
    <mergeCell ref="C61:J61"/>
    <mergeCell ref="C63:D63"/>
    <mergeCell ref="C42:D42"/>
    <mergeCell ref="B46:K46"/>
    <mergeCell ref="B47:K47"/>
    <mergeCell ref="B48:K48"/>
    <mergeCell ref="C51:D51"/>
    <mergeCell ref="C52:D52"/>
    <mergeCell ref="B15:K15"/>
    <mergeCell ref="C18:D18"/>
    <mergeCell ref="A10:K10"/>
    <mergeCell ref="A11:K11"/>
    <mergeCell ref="B13:K13"/>
    <mergeCell ref="B14:K14"/>
    <mergeCell ref="A2:C2"/>
    <mergeCell ref="D2:J2"/>
    <mergeCell ref="A3:C3"/>
    <mergeCell ref="D3:J3"/>
    <mergeCell ref="D5:H5"/>
    <mergeCell ref="D7:F7"/>
    <mergeCell ref="A5:C5"/>
    <mergeCell ref="A7:C7"/>
  </mergeCells>
  <dataValidations count="9">
    <dataValidation type="list" allowBlank="1" showInputMessage="1" showErrorMessage="1" sqref="D27:D29 C42:D42 C18:D18 D19:D20 D32:D37">
      <formula1>$N$20:$N$34</formula1>
    </dataValidation>
    <dataValidation type="list" allowBlank="1" showInputMessage="1" showErrorMessage="1" prompt="Select accounts from the drop-down list." sqref="D26">
      <formula1>$N$20:$N$34</formula1>
    </dataValidation>
    <dataValidation type="list" allowBlank="1" showInputMessage="1" showErrorMessage="1" sqref="C85:D85 C82:D82">
      <formula1>$N$65:$N$71</formula1>
    </dataValidation>
    <dataValidation type="list" allowBlank="1" showInputMessage="1" showErrorMessage="1" prompt="Select appropriate date from the drop-down list." sqref="B48:K48 B15:K15 B59:K59">
      <formula1>$N$16:$N$17</formula1>
    </dataValidation>
    <dataValidation type="list" allowBlank="1" showInputMessage="1" showErrorMessage="1" sqref="C53:D53">
      <formula1>$N$49:$N$53</formula1>
    </dataValidation>
    <dataValidation type="list" allowBlank="1" showInputMessage="1" showErrorMessage="1" prompt="Select label from the drop-down list." sqref="C51:D51">
      <formula1>$N$49:$N$52</formula1>
    </dataValidation>
    <dataValidation type="list" allowBlank="1" showInputMessage="1" showErrorMessage="1" prompt="Select account from the drop-down list." sqref="C63:D63">
      <formula1>$N$59:$N$72</formula1>
    </dataValidation>
    <dataValidation type="list" allowBlank="1" showInputMessage="1" showErrorMessage="1" sqref="C64:D67 D71 D74 C80:D81">
      <formula1>$N$59:$N$72</formula1>
    </dataValidation>
    <dataValidation type="list" allowBlank="1" showInputMessage="1" showErrorMessage="1" sqref="C52:D52">
      <formula1>$N$49:$N$52</formula1>
    </dataValidation>
  </dataValidations>
  <printOptions/>
  <pageMargins left="0.75" right="0.75" top="1" bottom="1" header="0.5" footer="0.5"/>
  <pageSetup orientation="portrait" r:id="rId4"/>
  <ignoredErrors>
    <ignoredError sqref="A14:A45 A47:A56 A91:A107 A58:A88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Peggy Hussey</dc:creator>
  <cp:keywords/>
  <dc:description/>
  <cp:lastModifiedBy>sgjimmy</cp:lastModifiedBy>
  <cp:lastPrinted>2003-10-20T22:36:53Z</cp:lastPrinted>
  <dcterms:created xsi:type="dcterms:W3CDTF">2003-10-20T14:22:17Z</dcterms:created>
  <dcterms:modified xsi:type="dcterms:W3CDTF">2014-07-23T21:10:33Z</dcterms:modified>
  <cp:category/>
  <cp:version/>
  <cp:contentType/>
  <cp:contentStatus/>
</cp:coreProperties>
</file>